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N:\PATRIMONIO\PROCEDIMENTOS - a PRESTAÇÃO DE CONTAS\COMISSÃO DE PRESTAÇÃO DE CONTAS 2021\IMOVEL\"/>
    </mc:Choice>
  </mc:AlternateContent>
  <bookViews>
    <workbookView xWindow="0" yWindow="0" windowWidth="18840" windowHeight="10155"/>
  </bookViews>
  <sheets>
    <sheet name="Plan1" sheetId="1" r:id="rId1"/>
  </sheets>
  <externalReferences>
    <externalReference r:id="rId2"/>
    <externalReference r:id="rId3"/>
    <externalReference r:id="rId4"/>
  </externalReferences>
  <definedNames>
    <definedName name="EstadoConservacao">[1]Auxiliar!$E$2:$E$6</definedName>
    <definedName name="FinalidadeImovel">[2]Auxiliar!$D$2:$D$37</definedName>
    <definedName name="Proprietarios">[2]Auxiliar!$K$2:$K$35</definedName>
    <definedName name="TipoImovel">[2]Auxiliar!$C$2:$C$10</definedName>
    <definedName name="UnidadeMedida">[3]Auxiliar!$I$2:$I$5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3" i="1" l="1"/>
  <c r="O93" i="1"/>
  <c r="M94" i="1" l="1"/>
  <c r="O94" i="1"/>
  <c r="P103" i="1" l="1"/>
  <c r="P96" i="1"/>
  <c r="P87" i="1"/>
  <c r="P31" i="1"/>
  <c r="P37" i="1"/>
  <c r="P11" i="1"/>
  <c r="P105" i="1" l="1"/>
</calcChain>
</file>

<file path=xl/sharedStrings.xml><?xml version="1.0" encoding="utf-8"?>
<sst xmlns="http://schemas.openxmlformats.org/spreadsheetml/2006/main" count="732" uniqueCount="174">
  <si>
    <t>Grupo: 01-IMÓVEIS DE USO ESPECIAL</t>
  </si>
  <si>
    <t xml:space="preserve">  Conta: 01.02-IMÓVEIS DE USO ESPECIAL&gt;EDIFICIOS</t>
  </si>
  <si>
    <t xml:space="preserve">  Conta: 01.03-IMÓVEIS DE USO ESPECIAL&gt;TERRENOS</t>
  </si>
  <si>
    <t xml:space="preserve">  Conta: 01.04-BENS IMÓVEIS DE USO ESPECIAL&gt;ARMAZENS/GALPÕES</t>
  </si>
  <si>
    <t xml:space="preserve">  Conta: 01.18-BENS IMÓVEIS DE USO ESPECIAL&gt;PRESÍDIOS/DELEGACIAS</t>
  </si>
  <si>
    <t>Conta 123210601 - OBRAS EM ANDAMENTO - IMÓVEIS DE USO ESPECIAL</t>
  </si>
  <si>
    <t>Tipo de Registro</t>
  </si>
  <si>
    <t>Nº IM SEJUS</t>
  </si>
  <si>
    <t>Denominação Atual</t>
  </si>
  <si>
    <t>Tipo do Imóvel</t>
  </si>
  <si>
    <t>Classificação / Finalidade</t>
  </si>
  <si>
    <t>Estado de Conservação</t>
  </si>
  <si>
    <t>Nome do Proprietário</t>
  </si>
  <si>
    <t>Data do Ingresso 
Contábil</t>
  </si>
  <si>
    <t>Área Total</t>
  </si>
  <si>
    <t>Unidade de Medida</t>
  </si>
  <si>
    <t>Área Construída</t>
  </si>
  <si>
    <t>ENTRADA</t>
  </si>
  <si>
    <t>SAIDA</t>
  </si>
  <si>
    <t xml:space="preserve">Assinatura do Gestor  </t>
  </si>
  <si>
    <t xml:space="preserve"> Assinatura do Contabilista Responsável            </t>
  </si>
  <si>
    <t>TOTAL DA CONTA R$</t>
  </si>
  <si>
    <t>Ed. Aureliano Hoffmam</t>
  </si>
  <si>
    <t>Ed. Fabio Ruschi</t>
  </si>
  <si>
    <t>Unidades ADM</t>
  </si>
  <si>
    <t>ARQUIVO SEJUS - ESCOLA MARIA ERICINA SANTOS</t>
  </si>
  <si>
    <t>-</t>
  </si>
  <si>
    <t>IM1000049</t>
  </si>
  <si>
    <t>IM1001810</t>
  </si>
  <si>
    <t>IM001002526</t>
  </si>
  <si>
    <t>IM1000957</t>
  </si>
  <si>
    <t>Edificação</t>
  </si>
  <si>
    <t>Órgãos Públicos</t>
  </si>
  <si>
    <t>REGULAR</t>
  </si>
  <si>
    <t>ESTADO ES</t>
  </si>
  <si>
    <t>M²</t>
  </si>
  <si>
    <t>SALDO ANTERIOR - 2020</t>
  </si>
  <si>
    <t>SALDO ATUAL - 2021</t>
  </si>
  <si>
    <t xml:space="preserve">TERRENO - CDPS </t>
  </si>
  <si>
    <t>TERRENO - COMPLEXO XURI</t>
  </si>
  <si>
    <t>TERRENO - PSMCOL</t>
  </si>
  <si>
    <t>TERRENO - COMPLEXO SANTA FE</t>
  </si>
  <si>
    <t>TERRENO - CDPSN</t>
  </si>
  <si>
    <t>TERRENO EM LINHARES - CDRL</t>
  </si>
  <si>
    <t>TERRENO EM LINHARES - PRL</t>
  </si>
  <si>
    <t>TERRENO EM LINHARES - CDPL II</t>
  </si>
  <si>
    <t>TERRENO - PRCI - RESERVATORIO AGUA</t>
  </si>
  <si>
    <t>TERRENO - CDPM</t>
  </si>
  <si>
    <t>TERRENO - ED AURELIANO HOFFMAN</t>
  </si>
  <si>
    <t>TERRENO - Almoxarifado SEJUS</t>
  </si>
  <si>
    <t>TERRENO - Unidades ADM</t>
  </si>
  <si>
    <t>TERRENO - ARQUIVO SEJUS - ESCOLA MARIA ERICINA SANTOS</t>
  </si>
  <si>
    <t>TERRENO ABRIGO GERADOR - VARIAS LOCALIDADES</t>
  </si>
  <si>
    <t>IM1000118</t>
  </si>
  <si>
    <t>IM111202599</t>
  </si>
  <si>
    <t>IM1000358</t>
  </si>
  <si>
    <t>IM211202600</t>
  </si>
  <si>
    <t>IM1000114</t>
  </si>
  <si>
    <t>IM1000116</t>
  </si>
  <si>
    <t>IM1000272</t>
  </si>
  <si>
    <t>IM111202598</t>
  </si>
  <si>
    <t>IM1001382</t>
  </si>
  <si>
    <t>IM1000407</t>
  </si>
  <si>
    <t>IM000000157</t>
  </si>
  <si>
    <t>IM1001321</t>
  </si>
  <si>
    <t>IM111202601</t>
  </si>
  <si>
    <t>Terreno</t>
  </si>
  <si>
    <t>Presídio</t>
  </si>
  <si>
    <t>Almoxarifado SEJUS</t>
  </si>
  <si>
    <t>CDPS - Centro de Detenção Provisoria de Serra</t>
  </si>
  <si>
    <t>CDPC - CELAS METALICAS</t>
  </si>
  <si>
    <t>PSC - Penitenciária Semiaberta de Cariacica</t>
  </si>
  <si>
    <t>CPFC - Centro Prisional Feminino de Cariacica</t>
  </si>
  <si>
    <t>PEF</t>
  </si>
  <si>
    <t>UCTP - Unidade de Custódia e Tratamento Psiquiátrico</t>
  </si>
  <si>
    <t>CASCUVV - Casa de Custódia de Vila Velha</t>
  </si>
  <si>
    <t>IRS - Instituto de Readaptacao Social</t>
  </si>
  <si>
    <t>PEVV I - Penitenciária Estadual de Vila Velha I</t>
  </si>
  <si>
    <t>PEVV II - Penitenciária Estadual de Vila Velha II</t>
  </si>
  <si>
    <t>PEVV III - Penitenciária Estadual de Vila Velha III</t>
  </si>
  <si>
    <t xml:space="preserve">PEVV V - Penitenciária  Estadual de Vila Velha V </t>
  </si>
  <si>
    <t xml:space="preserve">CDPVV - Centro de Detenção Provisória de Vila Velha </t>
  </si>
  <si>
    <t>CPV - Complexo Penitenciario de Viana</t>
  </si>
  <si>
    <t>DPV - Destacamento Penitenciario de Viana</t>
  </si>
  <si>
    <t>CERCAMENTO VIANA</t>
  </si>
  <si>
    <t xml:space="preserve">CDPV II - Centro de Detenção Provisória de Viana II </t>
  </si>
  <si>
    <t>CASCUVI - Casa de Custodia de Viana</t>
  </si>
  <si>
    <t xml:space="preserve">CTV - Centro de Triagem de Viana </t>
  </si>
  <si>
    <t>USSP - Unidade de Saúde do Sistema Penal</t>
  </si>
  <si>
    <t>PAES - Penitenciária Agrícola do Espírito Santo</t>
  </si>
  <si>
    <t>CENTRAL INTELIGENCIA PAES</t>
  </si>
  <si>
    <t>ALMOX SAUDE PAES</t>
  </si>
  <si>
    <t>PSME I - Penitenciária de Segurança Média I</t>
  </si>
  <si>
    <t>PSME II - Penitenciária de Segurança Média II</t>
  </si>
  <si>
    <t>PSMA I - Penitenciária de Segurança Máxima I</t>
  </si>
  <si>
    <t>PSMA II - Penitenciária de Segurança Máxima II</t>
  </si>
  <si>
    <t>CDPG - Centro de Detenção Provisória de Guarapari</t>
  </si>
  <si>
    <t>PRSM - Penitenciária Regional de São Mateus</t>
  </si>
  <si>
    <t>CDPSM - Centro de Detenção Provisória de São Mateus</t>
  </si>
  <si>
    <t>PRBSF - Penitenciária Regional de Barra de São Francisco</t>
  </si>
  <si>
    <t>PSMCOL - Penitenciaria Semiaberto Masculino de Colatina</t>
  </si>
  <si>
    <t>CDPCOL - Centro de Detenção Provisória de Colatina</t>
  </si>
  <si>
    <t>CPFCOL - Centro Prisional Feminino de Colatina</t>
  </si>
  <si>
    <t>PSMECOL - Penitenciária de Segurança Média de Colatina</t>
  </si>
  <si>
    <t>CDPSN - Centro de Detenção Provisória de São Domingos do Norte</t>
  </si>
  <si>
    <t>CDRL - Centro de Detenção e Ressocialização de Linhares</t>
  </si>
  <si>
    <t>PRL - Penitenciária Regional de Linhares</t>
  </si>
  <si>
    <t>CDPA - Centro de Detenção Provisória de Aracruz</t>
  </si>
  <si>
    <t>CDPCI - Centro de Detenção Provisória de Cachoeiro de Itapemirim</t>
  </si>
  <si>
    <t>PRCI - Penitenciária Regional de Cachoeiro de Itapemirim</t>
  </si>
  <si>
    <t>CDPM - Centro de Detenção Provisória de Marataízes</t>
  </si>
  <si>
    <t>CENTRO PRISIONAL DE ANCHIETA</t>
  </si>
  <si>
    <t>Terreno Urbano</t>
  </si>
  <si>
    <t>IM1000624</t>
  </si>
  <si>
    <t>IM1000113</t>
  </si>
  <si>
    <t>IM1000103</t>
  </si>
  <si>
    <t>IM1000287</t>
  </si>
  <si>
    <t>IM1000270</t>
  </si>
  <si>
    <t>IM1000027</t>
  </si>
  <si>
    <t>IM1000026</t>
  </si>
  <si>
    <t>IM1000020</t>
  </si>
  <si>
    <t>IM1000018</t>
  </si>
  <si>
    <t>IM1000281</t>
  </si>
  <si>
    <t xml:space="preserve">IM1000284 </t>
  </si>
  <si>
    <t>IM1000289</t>
  </si>
  <si>
    <t>IM1000305</t>
  </si>
  <si>
    <t>IM1000282</t>
  </si>
  <si>
    <t>IM1000073</t>
  </si>
  <si>
    <t>IM1000101</t>
  </si>
  <si>
    <t>IM1000102</t>
  </si>
  <si>
    <t>IM1000133</t>
  </si>
  <si>
    <t>IM1000021</t>
  </si>
  <si>
    <t>IM1000112</t>
  </si>
  <si>
    <t>IM1000100</t>
  </si>
  <si>
    <t>IM1000023</t>
  </si>
  <si>
    <t>IM1000146</t>
  </si>
  <si>
    <t>IM1000147</t>
  </si>
  <si>
    <t>IM1000024</t>
  </si>
  <si>
    <t>IM1000025</t>
  </si>
  <si>
    <t>IM000022</t>
  </si>
  <si>
    <t>IM1000104</t>
  </si>
  <si>
    <t>IM1000625</t>
  </si>
  <si>
    <t>IM1000033</t>
  </si>
  <si>
    <t>IM1000129</t>
  </si>
  <si>
    <t>IM1000030</t>
  </si>
  <si>
    <t>IM1000131</t>
  </si>
  <si>
    <t>IM1000280</t>
  </si>
  <si>
    <t>IM1000032</t>
  </si>
  <si>
    <t>IM1000031</t>
  </si>
  <si>
    <t>IM1000109</t>
  </si>
  <si>
    <t>IM1000310</t>
  </si>
  <si>
    <t>IM1000028</t>
  </si>
  <si>
    <t>IM1000108</t>
  </si>
  <si>
    <t>IM1000130</t>
  </si>
  <si>
    <t>IM1000029</t>
  </si>
  <si>
    <t>IM1000107</t>
  </si>
  <si>
    <t>IM1000285</t>
  </si>
  <si>
    <t>OBRAS EM ANDAMENTO - PES SÃO MATEUS</t>
  </si>
  <si>
    <t>OBRAS EM ANDAMENTO - PEVV VI</t>
  </si>
  <si>
    <t>BOM</t>
  </si>
  <si>
    <t>IM1001775</t>
  </si>
  <si>
    <t>IM1102334</t>
  </si>
  <si>
    <t>IM 000000381</t>
  </si>
  <si>
    <t>IM1000339</t>
  </si>
  <si>
    <t>Conta 123210605 - ESTUDOS E PROJETOS</t>
  </si>
  <si>
    <t>AQUISIÇÃO DE TERRENO - XURI</t>
  </si>
  <si>
    <t xml:space="preserve">NOTA EXPLICATIVA:
 </t>
  </si>
  <si>
    <t>TOTAL GERAL DO ORGAO - SEJUS</t>
  </si>
  <si>
    <t xml:space="preserve"> Nº do CRC</t>
  </si>
  <si>
    <t xml:space="preserve">                                                                                                              </t>
  </si>
  <si>
    <t>Murillo Faião Abikahir</t>
  </si>
  <si>
    <t>Renatiele da Silva Lacerda</t>
  </si>
  <si>
    <t>Presidente UCP</t>
  </si>
  <si>
    <t>Presidente Comissão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</si>
</sst>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0" fillId="0" borderId="0" applyFont="0" applyFill="0" applyBorder="0" applyAlignment="0" applyProtection="0"/>
  </cellStyleXfs>
  <cellXfs count="91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4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/>
    <xf numFmtId="0" fontId="8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44" fontId="8" fillId="0" borderId="0" xfId="0" applyNumberFormat="1" applyFont="1" applyFill="1" applyBorder="1" applyAlignment="1">
      <alignment horizontal="center" wrapText="1"/>
    </xf>
    <xf numFmtId="44" fontId="8" fillId="0" borderId="4" xfId="0" applyNumberFormat="1" applyFont="1" applyFill="1" applyBorder="1" applyAlignment="1"/>
    <xf numFmtId="44" fontId="8" fillId="0" borderId="4" xfId="0" applyNumberFormat="1" applyFont="1" applyFill="1" applyBorder="1" applyAlignment="1">
      <alignment wrapText="1"/>
    </xf>
    <xf numFmtId="44" fontId="9" fillId="0" borderId="4" xfId="0" applyNumberFormat="1" applyFont="1" applyFill="1" applyBorder="1" applyAlignment="1">
      <alignment horizontal="center" vertical="center"/>
    </xf>
    <xf numFmtId="44" fontId="9" fillId="0" borderId="4" xfId="2" applyNumberFormat="1" applyFont="1" applyFill="1" applyBorder="1" applyAlignment="1">
      <alignment horizontal="center" vertical="center"/>
    </xf>
    <xf numFmtId="0" fontId="7" fillId="0" borderId="4" xfId="0" applyFont="1" applyFill="1" applyBorder="1"/>
    <xf numFmtId="44" fontId="2" fillId="3" borderId="0" xfId="0" applyNumberFormat="1" applyFont="1" applyFill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4" fontId="11" fillId="0" borderId="3" xfId="0" applyNumberFormat="1" applyFont="1" applyFill="1" applyBorder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44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vertical="center"/>
      <protection locked="0"/>
    </xf>
    <xf numFmtId="4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3" xfId="0" applyNumberFormat="1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left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hidden="1"/>
    </xf>
    <xf numFmtId="0" fontId="13" fillId="0" borderId="3" xfId="0" applyFont="1" applyFill="1" applyBorder="1" applyAlignment="1" applyProtection="1">
      <alignment horizontal="left" vertical="center" wrapText="1"/>
      <protection hidden="1"/>
    </xf>
    <xf numFmtId="4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 applyProtection="1">
      <alignment horizontal="center" vertical="center"/>
      <protection locked="0"/>
    </xf>
    <xf numFmtId="4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2" fillId="0" borderId="3" xfId="0" applyFont="1" applyFill="1" applyBorder="1" applyAlignment="1">
      <alignment vertical="center"/>
    </xf>
    <xf numFmtId="44" fontId="2" fillId="0" borderId="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44" fontId="6" fillId="0" borderId="0" xfId="0" applyNumberFormat="1" applyFont="1" applyFill="1" applyBorder="1" applyAlignment="1">
      <alignment horizontal="left" vertical="center" wrapText="1"/>
    </xf>
    <xf numFmtId="44" fontId="12" fillId="0" borderId="0" xfId="0" applyNumberFormat="1" applyFont="1" applyFill="1" applyBorder="1" applyAlignment="1">
      <alignment vertical="center"/>
    </xf>
    <xf numFmtId="0" fontId="14" fillId="0" borderId="0" xfId="0" applyFont="1" applyFill="1" applyBorder="1"/>
    <xf numFmtId="44" fontId="14" fillId="0" borderId="0" xfId="0" applyNumberFormat="1" applyFont="1" applyFill="1" applyBorder="1" applyAlignment="1">
      <alignment horizontal="center"/>
    </xf>
    <xf numFmtId="44" fontId="14" fillId="0" borderId="0" xfId="0" applyNumberFormat="1" applyFont="1" applyFill="1" applyBorder="1" applyAlignment="1"/>
    <xf numFmtId="44" fontId="14" fillId="0" borderId="0" xfId="0" applyNumberFormat="1" applyFont="1" applyFill="1"/>
    <xf numFmtId="0" fontId="14" fillId="0" borderId="0" xfId="0" applyFont="1" applyFill="1"/>
    <xf numFmtId="0" fontId="0" fillId="0" borderId="0" xfId="0" applyFill="1" applyBorder="1"/>
    <xf numFmtId="44" fontId="0" fillId="0" borderId="0" xfId="0" applyNumberFormat="1" applyFill="1"/>
    <xf numFmtId="44" fontId="0" fillId="0" borderId="0" xfId="0" applyNumberFormat="1" applyFill="1" applyBorder="1"/>
    <xf numFmtId="0" fontId="0" fillId="0" borderId="0" xfId="0" applyBorder="1"/>
    <xf numFmtId="0" fontId="0" fillId="0" borderId="0" xfId="0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14" fillId="0" borderId="4" xfId="0" applyFont="1" applyBorder="1" applyAlignment="1"/>
    <xf numFmtId="0" fontId="15" fillId="0" borderId="4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44" fontId="0" fillId="0" borderId="4" xfId="0" applyNumberFormat="1" applyFill="1" applyBorder="1"/>
    <xf numFmtId="0" fontId="0" fillId="0" borderId="4" xfId="0" applyFill="1" applyBorder="1"/>
    <xf numFmtId="0" fontId="14" fillId="0" borderId="0" xfId="0" applyFont="1" applyAlignment="1"/>
    <xf numFmtId="44" fontId="14" fillId="0" borderId="0" xfId="0" applyNumberFormat="1" applyFont="1" applyAlignment="1">
      <alignment horizontal="center"/>
    </xf>
    <xf numFmtId="44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6" fillId="0" borderId="3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5" fillId="3" borderId="0" xfId="0" applyNumberFormat="1" applyFont="1" applyFill="1" applyAlignment="1">
      <alignment vertical="center"/>
    </xf>
  </cellXfs>
  <cellStyles count="3">
    <cellStyle name="Bom" xfId="1" builtinId="26"/>
    <cellStyle name="Normal" xfId="0" builtinId="0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CP/a%20FAVOR%20NAO%20MEXER%20-%20PLANILHAS/a_PLANILHA%20MIGRA&#199;&#195;O%20SISTEMA%20SIGA%20-%20SEJUS%20-%2018%2001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no.pimentel\Desktop\BRUNO%20PIMENTEL\PROCEDIMENTOS%20-%20UCP\Unidade%20Controle%20Patrimonial%20-%20IMOVEIS\PROCEDIMENTO%20-%20PLANILHA%20SIGA\PLANILHA%20MIGRA&#199;&#195;O%20SIGA%20-%20SEJUS%20-%20ATUALIZADA%20EM%2006_01_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no.pimentel\Desktop\BRUNO%20PIMENTEL\PROCEDIMENTOS%20-%20UCP\Unidade%20Controle%20Patrimonial%20-%20IMOVEIS\PROCEDIMENTOS%20-%20BENS%20IMOVEIS\PLANILHA%20MIGRA&#199;&#195;O%20SIGA%20-%20IMOVEI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mImovel"/>
      <sheetName val="Auxiliar"/>
    </sheetNames>
    <sheetDataSet>
      <sheetData sheetId="0" refreshError="1"/>
      <sheetData sheetId="1">
        <row r="2">
          <cell r="E2" t="str">
            <v>PÉSSIMO</v>
          </cell>
        </row>
        <row r="3">
          <cell r="E3" t="str">
            <v>RUIM</v>
          </cell>
        </row>
        <row r="4">
          <cell r="E4" t="str">
            <v>REGULAR</v>
          </cell>
        </row>
        <row r="5">
          <cell r="E5" t="str">
            <v>BOM</v>
          </cell>
        </row>
        <row r="6">
          <cell r="E6" t="str">
            <v>ÓTIMO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mImovel"/>
      <sheetName val="Auxiliar"/>
    </sheetNames>
    <sheetDataSet>
      <sheetData sheetId="0"/>
      <sheetData sheetId="1">
        <row r="2">
          <cell r="C2" t="str">
            <v>Edificação</v>
          </cell>
          <cell r="D2" t="str">
            <v>Arquivo Público</v>
          </cell>
          <cell r="K2" t="str">
            <v>ESTADO ES</v>
          </cell>
        </row>
        <row r="3">
          <cell r="C3" t="str">
            <v>Ilha</v>
          </cell>
          <cell r="D3" t="str">
            <v>Batalhão</v>
          </cell>
          <cell r="K3" t="str">
            <v>ADERES</v>
          </cell>
        </row>
        <row r="4">
          <cell r="C4" t="str">
            <v>Terra Devoluta - Rural</v>
          </cell>
          <cell r="D4" t="str">
            <v>Biblioteca</v>
          </cell>
          <cell r="K4" t="str">
            <v>APEES</v>
          </cell>
        </row>
        <row r="5">
          <cell r="C5" t="str">
            <v>Terra Devoluta - Urbana</v>
          </cell>
          <cell r="D5" t="str">
            <v>Campo de Futebol</v>
          </cell>
          <cell r="K5" t="str">
            <v>ARSI</v>
          </cell>
        </row>
        <row r="6">
          <cell r="C6" t="str">
            <v>Terreno Acrescido de Marinha</v>
          </cell>
          <cell r="D6" t="str">
            <v>Centro Social</v>
          </cell>
          <cell r="K6" t="str">
            <v>ASPE</v>
          </cell>
        </row>
        <row r="7">
          <cell r="C7" t="str">
            <v>Terreno de Marinha</v>
          </cell>
          <cell r="D7" t="str">
            <v>Corpo de Bombeiros</v>
          </cell>
          <cell r="K7" t="str">
            <v>BANDES</v>
          </cell>
        </row>
        <row r="8">
          <cell r="C8" t="str">
            <v>Terreno de Marinha e Acrescido de Marinha</v>
          </cell>
          <cell r="D8" t="str">
            <v>Creche</v>
          </cell>
          <cell r="K8" t="str">
            <v>BANESTES</v>
          </cell>
        </row>
        <row r="9">
          <cell r="C9" t="str">
            <v>Terreno Rural</v>
          </cell>
          <cell r="D9" t="str">
            <v>Defensoria Pública</v>
          </cell>
          <cell r="K9" t="str">
            <v>CEASA</v>
          </cell>
        </row>
        <row r="10">
          <cell r="C10" t="str">
            <v>Terreno Urbano</v>
          </cell>
          <cell r="D10" t="str">
            <v>Delegacia</v>
          </cell>
          <cell r="K10" t="str">
            <v>CEDEC</v>
          </cell>
        </row>
        <row r="11">
          <cell r="D11" t="str">
            <v>Depósito</v>
          </cell>
          <cell r="K11" t="str">
            <v>CESAN</v>
          </cell>
        </row>
        <row r="12">
          <cell r="D12" t="str">
            <v>Escola Pública Estadual</v>
          </cell>
          <cell r="K12" t="str">
            <v>CETURB-GV</v>
          </cell>
        </row>
        <row r="13">
          <cell r="D13" t="str">
            <v>Estádio</v>
          </cell>
          <cell r="K13" t="str">
            <v>COHAB</v>
          </cell>
        </row>
        <row r="14">
          <cell r="D14" t="str">
            <v>Fazenda</v>
          </cell>
          <cell r="K14" t="str">
            <v>DER</v>
          </cell>
        </row>
        <row r="15">
          <cell r="D15" t="str">
            <v>Fórum</v>
          </cell>
          <cell r="K15" t="str">
            <v>DETRAN</v>
          </cell>
        </row>
        <row r="16">
          <cell r="D16" t="str">
            <v>Galpão</v>
          </cell>
          <cell r="K16" t="str">
            <v>DIO</v>
          </cell>
        </row>
        <row r="17">
          <cell r="D17" t="str">
            <v>Garagem</v>
          </cell>
          <cell r="K17" t="str">
            <v>ESESP</v>
          </cell>
        </row>
        <row r="18">
          <cell r="D18" t="str">
            <v>Ginásio</v>
          </cell>
          <cell r="K18" t="str">
            <v>FAMES</v>
          </cell>
        </row>
        <row r="19">
          <cell r="D19" t="str">
            <v>Hospital Público</v>
          </cell>
          <cell r="K19" t="str">
            <v>FAPES</v>
          </cell>
        </row>
        <row r="20">
          <cell r="D20" t="str">
            <v>Mercado</v>
          </cell>
          <cell r="K20" t="str">
            <v>IASES</v>
          </cell>
        </row>
        <row r="21">
          <cell r="D21" t="str">
            <v>Ministério Público</v>
          </cell>
          <cell r="K21" t="str">
            <v>IDAF</v>
          </cell>
        </row>
        <row r="22">
          <cell r="D22" t="str">
            <v>Museu</v>
          </cell>
          <cell r="K22" t="str">
            <v>IDURB</v>
          </cell>
        </row>
        <row r="23">
          <cell r="D23" t="str">
            <v>Órgãos Públicos</v>
          </cell>
          <cell r="K23" t="str">
            <v>IEMA</v>
          </cell>
        </row>
        <row r="24">
          <cell r="D24" t="str">
            <v>Palácio</v>
          </cell>
          <cell r="K24" t="str">
            <v>IJSN</v>
          </cell>
        </row>
        <row r="25">
          <cell r="D25" t="str">
            <v>Parque</v>
          </cell>
          <cell r="K25" t="str">
            <v>INCAPER</v>
          </cell>
        </row>
        <row r="26">
          <cell r="D26" t="str">
            <v>Posto Fiscal</v>
          </cell>
          <cell r="K26" t="str">
            <v>IOPES</v>
          </cell>
        </row>
        <row r="27">
          <cell r="D27" t="str">
            <v>Praça</v>
          </cell>
          <cell r="K27" t="str">
            <v>IPAJM</v>
          </cell>
        </row>
        <row r="28">
          <cell r="D28" t="str">
            <v>Presídio</v>
          </cell>
          <cell r="K28" t="str">
            <v>IPEM-ES</v>
          </cell>
        </row>
        <row r="29">
          <cell r="D29" t="str">
            <v>Quartel</v>
          </cell>
          <cell r="K29" t="str">
            <v>JUCEES</v>
          </cell>
        </row>
        <row r="30">
          <cell r="D30" t="str">
            <v>Reserva Florestal</v>
          </cell>
          <cell r="K30" t="str">
            <v>PROCON</v>
          </cell>
        </row>
        <row r="31">
          <cell r="D31" t="str">
            <v>Teatro</v>
          </cell>
          <cell r="K31" t="str">
            <v>PRODEST</v>
          </cell>
        </row>
        <row r="32">
          <cell r="D32" t="str">
            <v>Terminal Rodoviário e Aquaviário</v>
          </cell>
          <cell r="K32" t="str">
            <v>RTV-ES</v>
          </cell>
        </row>
        <row r="33">
          <cell r="D33" t="str">
            <v>Tribunal de Justiça</v>
          </cell>
          <cell r="K33" t="str">
            <v>SUPPIN</v>
          </cell>
        </row>
        <row r="34">
          <cell r="D34" t="str">
            <v>Unidade de Saúde</v>
          </cell>
          <cell r="K34" t="str">
            <v>TERCEIROS</v>
          </cell>
        </row>
        <row r="35">
          <cell r="D35" t="str">
            <v>Via Pública</v>
          </cell>
          <cell r="K35" t="str">
            <v>OUTROS</v>
          </cell>
        </row>
        <row r="36">
          <cell r="D36" t="str">
            <v>Outro</v>
          </cell>
        </row>
        <row r="37">
          <cell r="D37" t="str">
            <v>Em desuso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mImovel"/>
      <sheetName val="Auxiliar"/>
    </sheetNames>
    <sheetDataSet>
      <sheetData sheetId="0"/>
      <sheetData sheetId="1">
        <row r="2">
          <cell r="A2" t="str">
            <v>Afonso Cláudio</v>
          </cell>
          <cell r="I2" t="str">
            <v>ALQUEIRE</v>
          </cell>
        </row>
        <row r="3">
          <cell r="I3" t="str">
            <v>HECTARE</v>
          </cell>
        </row>
        <row r="4">
          <cell r="I4" t="str">
            <v>METRO LINEAR</v>
          </cell>
        </row>
        <row r="5">
          <cell r="I5" t="str">
            <v>METRO QUADRADO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22"/>
  <sheetViews>
    <sheetView tabSelected="1" topLeftCell="A91" zoomScaleNormal="100" workbookViewId="0">
      <selection activeCell="O115" sqref="O115"/>
    </sheetView>
  </sheetViews>
  <sheetFormatPr defaultRowHeight="15" customHeight="1" x14ac:dyDescent="0.25"/>
  <cols>
    <col min="1" max="1" width="10.7109375" style="51" customWidth="1"/>
    <col min="2" max="2" width="12.7109375" style="51" customWidth="1"/>
    <col min="3" max="3" width="62.7109375" style="51" customWidth="1"/>
    <col min="4" max="4" width="10.7109375" style="51" customWidth="1"/>
    <col min="5" max="5" width="15.7109375" style="51" customWidth="1"/>
    <col min="6" max="8" width="10.7109375" style="51" customWidth="1"/>
    <col min="9" max="9" width="13.5703125" style="51" customWidth="1"/>
    <col min="10" max="12" width="10.7109375" style="51" customWidth="1"/>
    <col min="13" max="15" width="15.7109375" style="52" customWidth="1"/>
    <col min="16" max="16" width="16.7109375" style="52" customWidth="1"/>
    <col min="17" max="16384" width="9.140625" style="51"/>
  </cols>
  <sheetData>
    <row r="2" spans="1:16" ht="15" customHeight="1" x14ac:dyDescent="0.25">
      <c r="A2" s="88" t="s">
        <v>0</v>
      </c>
      <c r="B2" s="88"/>
      <c r="C2" s="88"/>
      <c r="D2" s="88"/>
      <c r="E2" s="88"/>
      <c r="F2" s="88"/>
    </row>
    <row r="4" spans="1:16" ht="15" customHeight="1" x14ac:dyDescent="0.25">
      <c r="A4" s="89" t="s">
        <v>1</v>
      </c>
      <c r="B4" s="89"/>
      <c r="C4" s="89"/>
      <c r="D4" s="89"/>
      <c r="E4" s="89"/>
      <c r="F4" s="89"/>
    </row>
    <row r="5" spans="1:16" s="4" customFormat="1" ht="40.5" customHeight="1" x14ac:dyDescent="0.25">
      <c r="A5" s="1" t="s">
        <v>6</v>
      </c>
      <c r="B5" s="2" t="s">
        <v>7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2" t="s">
        <v>13</v>
      </c>
      <c r="I5" s="1" t="s">
        <v>14</v>
      </c>
      <c r="J5" s="1" t="s">
        <v>15</v>
      </c>
      <c r="K5" s="1" t="s">
        <v>16</v>
      </c>
      <c r="L5" s="1" t="s">
        <v>15</v>
      </c>
      <c r="M5" s="3" t="s">
        <v>36</v>
      </c>
      <c r="N5" s="3" t="s">
        <v>17</v>
      </c>
      <c r="O5" s="3" t="s">
        <v>18</v>
      </c>
      <c r="P5" s="3" t="s">
        <v>37</v>
      </c>
    </row>
    <row r="6" spans="1:16" s="55" customFormat="1" ht="15" customHeight="1" x14ac:dyDescent="0.25">
      <c r="A6" s="53"/>
      <c r="B6" s="28" t="s">
        <v>27</v>
      </c>
      <c r="C6" s="38" t="s">
        <v>22</v>
      </c>
      <c r="D6" s="21" t="s">
        <v>31</v>
      </c>
      <c r="E6" s="21" t="s">
        <v>32</v>
      </c>
      <c r="F6" s="34" t="s">
        <v>33</v>
      </c>
      <c r="G6" s="22" t="s">
        <v>34</v>
      </c>
      <c r="H6" s="39">
        <v>42439</v>
      </c>
      <c r="I6" s="25" t="s">
        <v>26</v>
      </c>
      <c r="J6" s="23" t="s">
        <v>35</v>
      </c>
      <c r="K6" s="25" t="s">
        <v>26</v>
      </c>
      <c r="L6" s="23" t="s">
        <v>35</v>
      </c>
      <c r="M6" s="24">
        <v>874646.1</v>
      </c>
      <c r="N6" s="54"/>
      <c r="O6" s="54"/>
      <c r="P6" s="27">
        <v>874646.1</v>
      </c>
    </row>
    <row r="7" spans="1:16" s="55" customFormat="1" ht="15" customHeight="1" x14ac:dyDescent="0.25">
      <c r="A7" s="53"/>
      <c r="B7" s="28" t="s">
        <v>28</v>
      </c>
      <c r="C7" s="38" t="s">
        <v>23</v>
      </c>
      <c r="D7" s="21" t="s">
        <v>31</v>
      </c>
      <c r="E7" s="21" t="s">
        <v>32</v>
      </c>
      <c r="F7" s="34" t="s">
        <v>33</v>
      </c>
      <c r="G7" s="22" t="s">
        <v>34</v>
      </c>
      <c r="H7" s="39">
        <v>41634</v>
      </c>
      <c r="I7" s="25" t="s">
        <v>26</v>
      </c>
      <c r="J7" s="23" t="s">
        <v>35</v>
      </c>
      <c r="K7" s="40">
        <v>1704.4</v>
      </c>
      <c r="L7" s="23" t="s">
        <v>35</v>
      </c>
      <c r="M7" s="24">
        <v>2894489.19</v>
      </c>
      <c r="N7" s="54"/>
      <c r="O7" s="54"/>
      <c r="P7" s="27">
        <v>2894489.19</v>
      </c>
    </row>
    <row r="8" spans="1:16" s="55" customFormat="1" ht="15" customHeight="1" x14ac:dyDescent="0.25">
      <c r="A8" s="53"/>
      <c r="B8" s="28" t="s">
        <v>29</v>
      </c>
      <c r="C8" s="38" t="s">
        <v>24</v>
      </c>
      <c r="D8" s="21" t="s">
        <v>31</v>
      </c>
      <c r="E8" s="21" t="s">
        <v>32</v>
      </c>
      <c r="F8" s="34" t="s">
        <v>33</v>
      </c>
      <c r="G8" s="22" t="s">
        <v>34</v>
      </c>
      <c r="H8" s="39">
        <v>44196</v>
      </c>
      <c r="I8" s="25" t="s">
        <v>26</v>
      </c>
      <c r="J8" s="23" t="s">
        <v>35</v>
      </c>
      <c r="K8" s="40">
        <v>2524.71</v>
      </c>
      <c r="L8" s="23" t="s">
        <v>35</v>
      </c>
      <c r="M8" s="24">
        <v>1999733.96</v>
      </c>
      <c r="N8" s="54"/>
      <c r="O8" s="54"/>
      <c r="P8" s="27">
        <v>1999733.96</v>
      </c>
    </row>
    <row r="9" spans="1:16" s="55" customFormat="1" ht="15" customHeight="1" x14ac:dyDescent="0.25">
      <c r="A9" s="53"/>
      <c r="B9" s="28" t="s">
        <v>30</v>
      </c>
      <c r="C9" s="38" t="s">
        <v>25</v>
      </c>
      <c r="D9" s="21" t="s">
        <v>31</v>
      </c>
      <c r="E9" s="21" t="s">
        <v>32</v>
      </c>
      <c r="F9" s="34" t="s">
        <v>33</v>
      </c>
      <c r="G9" s="22" t="s">
        <v>34</v>
      </c>
      <c r="H9" s="41" t="s">
        <v>26</v>
      </c>
      <c r="I9" s="25" t="s">
        <v>26</v>
      </c>
      <c r="J9" s="23" t="s">
        <v>35</v>
      </c>
      <c r="K9" s="25" t="s">
        <v>26</v>
      </c>
      <c r="L9" s="23" t="s">
        <v>35</v>
      </c>
      <c r="M9" s="24">
        <v>649837.15</v>
      </c>
      <c r="N9" s="54"/>
      <c r="O9" s="24">
        <v>649837.15</v>
      </c>
      <c r="P9" s="27" t="s">
        <v>26</v>
      </c>
    </row>
    <row r="11" spans="1:16" s="4" customFormat="1" ht="15" customHeight="1" x14ac:dyDescent="0.25">
      <c r="A11" s="85" t="s">
        <v>21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20">
        <f>SUM(P6:P10)</f>
        <v>5768869.25</v>
      </c>
    </row>
    <row r="13" spans="1:16" ht="15" customHeight="1" x14ac:dyDescent="0.25">
      <c r="A13" s="89" t="s">
        <v>2</v>
      </c>
      <c r="B13" s="89"/>
      <c r="C13" s="89"/>
      <c r="D13" s="89"/>
      <c r="E13" s="89"/>
      <c r="F13" s="89"/>
    </row>
    <row r="14" spans="1:16" s="4" customFormat="1" ht="40.5" customHeight="1" x14ac:dyDescent="0.25">
      <c r="A14" s="1" t="s">
        <v>6</v>
      </c>
      <c r="B14" s="2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1" t="s">
        <v>12</v>
      </c>
      <c r="H14" s="2" t="s">
        <v>13</v>
      </c>
      <c r="I14" s="1" t="s">
        <v>14</v>
      </c>
      <c r="J14" s="1" t="s">
        <v>15</v>
      </c>
      <c r="K14" s="1" t="s">
        <v>16</v>
      </c>
      <c r="L14" s="1" t="s">
        <v>15</v>
      </c>
      <c r="M14" s="3" t="s">
        <v>36</v>
      </c>
      <c r="N14" s="3" t="s">
        <v>17</v>
      </c>
      <c r="O14" s="3" t="s">
        <v>18</v>
      </c>
      <c r="P14" s="3" t="s">
        <v>37</v>
      </c>
    </row>
    <row r="15" spans="1:16" s="55" customFormat="1" ht="15" customHeight="1" x14ac:dyDescent="0.25">
      <c r="A15" s="53"/>
      <c r="B15" s="42" t="s">
        <v>53</v>
      </c>
      <c r="C15" s="43" t="s">
        <v>38</v>
      </c>
      <c r="D15" s="34" t="s">
        <v>66</v>
      </c>
      <c r="E15" s="56" t="s">
        <v>67</v>
      </c>
      <c r="F15" s="34" t="s">
        <v>33</v>
      </c>
      <c r="G15" s="22" t="s">
        <v>34</v>
      </c>
      <c r="H15" s="39">
        <v>40039</v>
      </c>
      <c r="I15" s="44">
        <v>63704.11</v>
      </c>
      <c r="J15" s="23" t="s">
        <v>35</v>
      </c>
      <c r="K15" s="34" t="s">
        <v>26</v>
      </c>
      <c r="L15" s="23" t="s">
        <v>35</v>
      </c>
      <c r="M15" s="26">
        <v>991330.14</v>
      </c>
      <c r="N15" s="54"/>
      <c r="O15" s="54"/>
      <c r="P15" s="26">
        <v>991330.14</v>
      </c>
    </row>
    <row r="16" spans="1:16" s="55" customFormat="1" ht="15" customHeight="1" x14ac:dyDescent="0.25">
      <c r="A16" s="53"/>
      <c r="B16" s="28" t="s">
        <v>54</v>
      </c>
      <c r="C16" s="38" t="s">
        <v>39</v>
      </c>
      <c r="D16" s="34" t="s">
        <v>66</v>
      </c>
      <c r="E16" s="56" t="s">
        <v>67</v>
      </c>
      <c r="F16" s="34" t="s">
        <v>33</v>
      </c>
      <c r="G16" s="22" t="s">
        <v>34</v>
      </c>
      <c r="H16" s="39">
        <v>41207</v>
      </c>
      <c r="I16" s="40">
        <v>130242718</v>
      </c>
      <c r="J16" s="23" t="s">
        <v>35</v>
      </c>
      <c r="K16" s="34" t="s">
        <v>26</v>
      </c>
      <c r="L16" s="23" t="s">
        <v>35</v>
      </c>
      <c r="M16" s="27">
        <v>5368177</v>
      </c>
      <c r="N16" s="54"/>
      <c r="O16" s="54"/>
      <c r="P16" s="27">
        <v>5368177</v>
      </c>
    </row>
    <row r="17" spans="1:16" s="55" customFormat="1" ht="15" customHeight="1" x14ac:dyDescent="0.25">
      <c r="A17" s="53"/>
      <c r="B17" s="28" t="s">
        <v>55</v>
      </c>
      <c r="C17" s="38" t="s">
        <v>40</v>
      </c>
      <c r="D17" s="34" t="s">
        <v>66</v>
      </c>
      <c r="E17" s="56" t="s">
        <v>67</v>
      </c>
      <c r="F17" s="34" t="s">
        <v>33</v>
      </c>
      <c r="G17" s="22" t="s">
        <v>34</v>
      </c>
      <c r="H17" s="39">
        <v>42439</v>
      </c>
      <c r="I17" s="40">
        <v>2560.25</v>
      </c>
      <c r="J17" s="23" t="s">
        <v>35</v>
      </c>
      <c r="K17" s="34" t="s">
        <v>26</v>
      </c>
      <c r="L17" s="23" t="s">
        <v>35</v>
      </c>
      <c r="M17" s="27">
        <v>1405000</v>
      </c>
      <c r="N17" s="54"/>
      <c r="O17" s="54"/>
      <c r="P17" s="27">
        <v>1405000</v>
      </c>
    </row>
    <row r="18" spans="1:16" s="55" customFormat="1" ht="15" customHeight="1" x14ac:dyDescent="0.25">
      <c r="A18" s="53"/>
      <c r="B18" s="28" t="s">
        <v>56</v>
      </c>
      <c r="C18" s="38" t="s">
        <v>41</v>
      </c>
      <c r="D18" s="34" t="s">
        <v>66</v>
      </c>
      <c r="E18" s="56" t="s">
        <v>67</v>
      </c>
      <c r="F18" s="34" t="s">
        <v>33</v>
      </c>
      <c r="G18" s="22" t="s">
        <v>34</v>
      </c>
      <c r="H18" s="39">
        <v>42713</v>
      </c>
      <c r="I18" s="40">
        <v>175632.15</v>
      </c>
      <c r="J18" s="23" t="s">
        <v>35</v>
      </c>
      <c r="K18" s="34" t="s">
        <v>26</v>
      </c>
      <c r="L18" s="23" t="s">
        <v>35</v>
      </c>
      <c r="M18" s="27">
        <v>284987.86</v>
      </c>
      <c r="N18" s="54"/>
      <c r="O18" s="54"/>
      <c r="P18" s="27">
        <v>284987.86</v>
      </c>
    </row>
    <row r="19" spans="1:16" s="55" customFormat="1" ht="15" customHeight="1" x14ac:dyDescent="0.25">
      <c r="A19" s="53"/>
      <c r="B19" s="28" t="s">
        <v>57</v>
      </c>
      <c r="C19" s="38" t="s">
        <v>42</v>
      </c>
      <c r="D19" s="34" t="s">
        <v>66</v>
      </c>
      <c r="E19" s="56" t="s">
        <v>67</v>
      </c>
      <c r="F19" s="34" t="s">
        <v>33</v>
      </c>
      <c r="G19" s="22" t="s">
        <v>34</v>
      </c>
      <c r="H19" s="39">
        <v>39526</v>
      </c>
      <c r="I19" s="45">
        <v>48531.45</v>
      </c>
      <c r="J19" s="23" t="s">
        <v>35</v>
      </c>
      <c r="K19" s="34" t="s">
        <v>26</v>
      </c>
      <c r="L19" s="23" t="s">
        <v>35</v>
      </c>
      <c r="M19" s="27">
        <v>70000</v>
      </c>
      <c r="N19" s="54"/>
      <c r="O19" s="54"/>
      <c r="P19" s="27">
        <v>70000</v>
      </c>
    </row>
    <row r="20" spans="1:16" s="55" customFormat="1" ht="15" customHeight="1" x14ac:dyDescent="0.25">
      <c r="A20" s="53"/>
      <c r="B20" s="28" t="s">
        <v>58</v>
      </c>
      <c r="C20" s="38" t="s">
        <v>43</v>
      </c>
      <c r="D20" s="34" t="s">
        <v>66</v>
      </c>
      <c r="E20" s="56" t="s">
        <v>67</v>
      </c>
      <c r="F20" s="34" t="s">
        <v>33</v>
      </c>
      <c r="G20" s="22" t="s">
        <v>34</v>
      </c>
      <c r="H20" s="39">
        <v>39716</v>
      </c>
      <c r="I20" s="40">
        <v>137900</v>
      </c>
      <c r="J20" s="23" t="s">
        <v>35</v>
      </c>
      <c r="K20" s="34" t="s">
        <v>26</v>
      </c>
      <c r="L20" s="23" t="s">
        <v>35</v>
      </c>
      <c r="M20" s="27">
        <v>460000</v>
      </c>
      <c r="N20" s="54"/>
      <c r="O20" s="54"/>
      <c r="P20" s="27">
        <v>460000</v>
      </c>
    </row>
    <row r="21" spans="1:16" s="55" customFormat="1" ht="15" customHeight="1" x14ac:dyDescent="0.25">
      <c r="A21" s="53"/>
      <c r="B21" s="28" t="s">
        <v>59</v>
      </c>
      <c r="C21" s="38" t="s">
        <v>44</v>
      </c>
      <c r="D21" s="34" t="s">
        <v>66</v>
      </c>
      <c r="E21" s="56" t="s">
        <v>67</v>
      </c>
      <c r="F21" s="34" t="s">
        <v>33</v>
      </c>
      <c r="G21" s="22" t="s">
        <v>34</v>
      </c>
      <c r="H21" s="39">
        <v>41621</v>
      </c>
      <c r="I21" s="40">
        <v>67000</v>
      </c>
      <c r="J21" s="23" t="s">
        <v>35</v>
      </c>
      <c r="K21" s="34" t="s">
        <v>26</v>
      </c>
      <c r="L21" s="23" t="s">
        <v>35</v>
      </c>
      <c r="M21" s="27">
        <v>2698577.28</v>
      </c>
      <c r="N21" s="54"/>
      <c r="O21" s="54"/>
      <c r="P21" s="27">
        <v>2698577.28</v>
      </c>
    </row>
    <row r="22" spans="1:16" s="55" customFormat="1" ht="15" customHeight="1" x14ac:dyDescent="0.25">
      <c r="A22" s="53"/>
      <c r="B22" s="28" t="s">
        <v>60</v>
      </c>
      <c r="C22" s="38" t="s">
        <v>45</v>
      </c>
      <c r="D22" s="34" t="s">
        <v>66</v>
      </c>
      <c r="E22" s="56" t="s">
        <v>67</v>
      </c>
      <c r="F22" s="34" t="s">
        <v>33</v>
      </c>
      <c r="G22" s="22" t="s">
        <v>34</v>
      </c>
      <c r="H22" s="39">
        <v>41256</v>
      </c>
      <c r="I22" s="45">
        <v>144264.95000000001</v>
      </c>
      <c r="J22" s="23" t="s">
        <v>35</v>
      </c>
      <c r="K22" s="34" t="s">
        <v>26</v>
      </c>
      <c r="L22" s="23" t="s">
        <v>35</v>
      </c>
      <c r="M22" s="27">
        <v>2739800</v>
      </c>
      <c r="N22" s="54"/>
      <c r="O22" s="54"/>
      <c r="P22" s="27">
        <v>2739800</v>
      </c>
    </row>
    <row r="23" spans="1:16" s="55" customFormat="1" ht="15" customHeight="1" x14ac:dyDescent="0.25">
      <c r="A23" s="53"/>
      <c r="B23" s="28" t="s">
        <v>61</v>
      </c>
      <c r="C23" s="38" t="s">
        <v>46</v>
      </c>
      <c r="D23" s="34" t="s">
        <v>66</v>
      </c>
      <c r="E23" s="56" t="s">
        <v>67</v>
      </c>
      <c r="F23" s="34" t="s">
        <v>33</v>
      </c>
      <c r="G23" s="22" t="s">
        <v>34</v>
      </c>
      <c r="H23" s="39">
        <v>40142</v>
      </c>
      <c r="I23" s="40">
        <v>1098.95</v>
      </c>
      <c r="J23" s="23" t="s">
        <v>35</v>
      </c>
      <c r="K23" s="34" t="s">
        <v>26</v>
      </c>
      <c r="L23" s="23" t="s">
        <v>35</v>
      </c>
      <c r="M23" s="27">
        <v>13187.4</v>
      </c>
      <c r="N23" s="54"/>
      <c r="O23" s="54"/>
      <c r="P23" s="27">
        <v>13187.4</v>
      </c>
    </row>
    <row r="24" spans="1:16" s="55" customFormat="1" ht="15" customHeight="1" x14ac:dyDescent="0.25">
      <c r="A24" s="53"/>
      <c r="B24" s="28" t="s">
        <v>62</v>
      </c>
      <c r="C24" s="38" t="s">
        <v>47</v>
      </c>
      <c r="D24" s="34" t="s">
        <v>66</v>
      </c>
      <c r="E24" s="56" t="s">
        <v>67</v>
      </c>
      <c r="F24" s="34" t="s">
        <v>33</v>
      </c>
      <c r="G24" s="22" t="s">
        <v>34</v>
      </c>
      <c r="H24" s="39">
        <v>41207</v>
      </c>
      <c r="I24" s="40">
        <v>12757.92</v>
      </c>
      <c r="J24" s="23" t="s">
        <v>35</v>
      </c>
      <c r="K24" s="34" t="s">
        <v>26</v>
      </c>
      <c r="L24" s="23" t="s">
        <v>35</v>
      </c>
      <c r="M24" s="27">
        <v>80077.440000000002</v>
      </c>
      <c r="N24" s="54"/>
      <c r="O24" s="54"/>
      <c r="P24" s="27">
        <v>80077.440000000002</v>
      </c>
    </row>
    <row r="25" spans="1:16" s="55" customFormat="1" ht="15" customHeight="1" x14ac:dyDescent="0.25">
      <c r="A25" s="53"/>
      <c r="B25" s="28" t="s">
        <v>27</v>
      </c>
      <c r="C25" s="38" t="s">
        <v>48</v>
      </c>
      <c r="D25" s="34" t="s">
        <v>66</v>
      </c>
      <c r="E25" s="56" t="s">
        <v>32</v>
      </c>
      <c r="F25" s="34" t="s">
        <v>33</v>
      </c>
      <c r="G25" s="22" t="s">
        <v>34</v>
      </c>
      <c r="H25" s="41" t="s">
        <v>26</v>
      </c>
      <c r="I25" s="41" t="s">
        <v>26</v>
      </c>
      <c r="J25" s="23" t="s">
        <v>35</v>
      </c>
      <c r="K25" s="34" t="s">
        <v>26</v>
      </c>
      <c r="L25" s="23" t="s">
        <v>35</v>
      </c>
      <c r="M25" s="27">
        <v>1190013</v>
      </c>
      <c r="N25" s="54"/>
      <c r="O25" s="54"/>
      <c r="P25" s="27">
        <v>1190013</v>
      </c>
    </row>
    <row r="26" spans="1:16" s="55" customFormat="1" ht="15" customHeight="1" x14ac:dyDescent="0.25">
      <c r="A26" s="53"/>
      <c r="B26" s="28" t="s">
        <v>63</v>
      </c>
      <c r="C26" s="38" t="s">
        <v>49</v>
      </c>
      <c r="D26" s="34" t="s">
        <v>66</v>
      </c>
      <c r="E26" s="56" t="s">
        <v>32</v>
      </c>
      <c r="F26" s="34" t="s">
        <v>33</v>
      </c>
      <c r="G26" s="22" t="s">
        <v>34</v>
      </c>
      <c r="H26" s="39">
        <v>44195</v>
      </c>
      <c r="I26" s="40">
        <v>1787.95</v>
      </c>
      <c r="J26" s="23" t="s">
        <v>35</v>
      </c>
      <c r="K26" s="34" t="s">
        <v>26</v>
      </c>
      <c r="L26" s="23" t="s">
        <v>35</v>
      </c>
      <c r="M26" s="27">
        <v>686400</v>
      </c>
      <c r="N26" s="54"/>
      <c r="O26" s="54"/>
      <c r="P26" s="27">
        <v>686400</v>
      </c>
    </row>
    <row r="27" spans="1:16" s="55" customFormat="1" ht="15" customHeight="1" x14ac:dyDescent="0.25">
      <c r="A27" s="53"/>
      <c r="B27" s="28" t="s">
        <v>29</v>
      </c>
      <c r="C27" s="38" t="s">
        <v>50</v>
      </c>
      <c r="D27" s="34" t="s">
        <v>66</v>
      </c>
      <c r="E27" s="56" t="s">
        <v>32</v>
      </c>
      <c r="F27" s="34" t="s">
        <v>33</v>
      </c>
      <c r="G27" s="22" t="s">
        <v>34</v>
      </c>
      <c r="H27" s="39">
        <v>44196</v>
      </c>
      <c r="I27" s="40">
        <v>1011.3</v>
      </c>
      <c r="J27" s="23" t="s">
        <v>35</v>
      </c>
      <c r="K27" s="34" t="s">
        <v>26</v>
      </c>
      <c r="L27" s="23" t="s">
        <v>35</v>
      </c>
      <c r="M27" s="27">
        <v>6180493.2699999996</v>
      </c>
      <c r="N27" s="54"/>
      <c r="O27" s="54"/>
      <c r="P27" s="27">
        <v>6180493.2699999996</v>
      </c>
    </row>
    <row r="28" spans="1:16" s="55" customFormat="1" ht="15" customHeight="1" x14ac:dyDescent="0.25">
      <c r="A28" s="53"/>
      <c r="B28" s="46" t="s">
        <v>64</v>
      </c>
      <c r="C28" s="47" t="s">
        <v>51</v>
      </c>
      <c r="D28" s="34" t="s">
        <v>66</v>
      </c>
      <c r="E28" s="56" t="s">
        <v>32</v>
      </c>
      <c r="F28" s="34" t="s">
        <v>33</v>
      </c>
      <c r="G28" s="22" t="s">
        <v>34</v>
      </c>
      <c r="H28" s="41" t="s">
        <v>26</v>
      </c>
      <c r="I28" s="40">
        <v>3452.44</v>
      </c>
      <c r="J28" s="23" t="s">
        <v>35</v>
      </c>
      <c r="K28" s="34" t="s">
        <v>26</v>
      </c>
      <c r="L28" s="23" t="s">
        <v>35</v>
      </c>
      <c r="M28" s="27">
        <v>1200000</v>
      </c>
      <c r="N28" s="54"/>
      <c r="O28" s="27">
        <v>1200000</v>
      </c>
      <c r="P28" s="27" t="s">
        <v>26</v>
      </c>
    </row>
    <row r="29" spans="1:16" s="55" customFormat="1" ht="15" customHeight="1" x14ac:dyDescent="0.25">
      <c r="A29" s="53"/>
      <c r="B29" s="46" t="s">
        <v>65</v>
      </c>
      <c r="C29" s="47" t="s">
        <v>52</v>
      </c>
      <c r="D29" s="34" t="s">
        <v>66</v>
      </c>
      <c r="E29" s="56"/>
      <c r="F29" s="34" t="s">
        <v>33</v>
      </c>
      <c r="G29" s="22" t="s">
        <v>34</v>
      </c>
      <c r="H29" s="39">
        <v>39069</v>
      </c>
      <c r="I29" s="41" t="s">
        <v>26</v>
      </c>
      <c r="J29" s="23" t="s">
        <v>35</v>
      </c>
      <c r="K29" s="34" t="s">
        <v>26</v>
      </c>
      <c r="L29" s="23" t="s">
        <v>35</v>
      </c>
      <c r="M29" s="27">
        <v>84080.79</v>
      </c>
      <c r="N29" s="54"/>
      <c r="O29" s="54"/>
      <c r="P29" s="27">
        <v>84080.79</v>
      </c>
    </row>
    <row r="31" spans="1:16" s="4" customFormat="1" ht="15" customHeight="1" x14ac:dyDescent="0.25">
      <c r="A31" s="85" t="s">
        <v>21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20">
        <f>SUM(P15:P30)</f>
        <v>22252124.18</v>
      </c>
    </row>
    <row r="33" spans="1:16" ht="15" customHeight="1" x14ac:dyDescent="0.25">
      <c r="A33" s="89" t="s">
        <v>3</v>
      </c>
      <c r="B33" s="89"/>
      <c r="C33" s="89"/>
      <c r="D33" s="89"/>
      <c r="E33" s="89"/>
      <c r="F33" s="89"/>
    </row>
    <row r="34" spans="1:16" s="4" customFormat="1" ht="40.5" customHeight="1" x14ac:dyDescent="0.25">
      <c r="A34" s="1" t="s">
        <v>6</v>
      </c>
      <c r="B34" s="2" t="s">
        <v>7</v>
      </c>
      <c r="C34" s="1" t="s">
        <v>8</v>
      </c>
      <c r="D34" s="1" t="s">
        <v>9</v>
      </c>
      <c r="E34" s="1" t="s">
        <v>10</v>
      </c>
      <c r="F34" s="1" t="s">
        <v>11</v>
      </c>
      <c r="G34" s="1" t="s">
        <v>12</v>
      </c>
      <c r="H34" s="2" t="s">
        <v>13</v>
      </c>
      <c r="I34" s="1" t="s">
        <v>14</v>
      </c>
      <c r="J34" s="1" t="s">
        <v>15</v>
      </c>
      <c r="K34" s="1" t="s">
        <v>16</v>
      </c>
      <c r="L34" s="1" t="s">
        <v>15</v>
      </c>
      <c r="M34" s="3" t="s">
        <v>36</v>
      </c>
      <c r="N34" s="3" t="s">
        <v>17</v>
      </c>
      <c r="O34" s="3" t="s">
        <v>18</v>
      </c>
      <c r="P34" s="3" t="s">
        <v>37</v>
      </c>
    </row>
    <row r="35" spans="1:16" s="55" customFormat="1" ht="15" customHeight="1" x14ac:dyDescent="0.25">
      <c r="A35" s="53"/>
      <c r="B35" s="28" t="s">
        <v>63</v>
      </c>
      <c r="C35" s="38" t="s">
        <v>68</v>
      </c>
      <c r="D35" s="29" t="s">
        <v>31</v>
      </c>
      <c r="E35" s="30" t="s">
        <v>32</v>
      </c>
      <c r="F35" s="34" t="s">
        <v>33</v>
      </c>
      <c r="G35" s="22" t="s">
        <v>34</v>
      </c>
      <c r="H35" s="36">
        <v>44195</v>
      </c>
      <c r="I35" s="34" t="s">
        <v>26</v>
      </c>
      <c r="J35" s="23" t="s">
        <v>35</v>
      </c>
      <c r="K35" s="40">
        <v>1354.6</v>
      </c>
      <c r="L35" s="23" t="s">
        <v>35</v>
      </c>
      <c r="M35" s="27">
        <v>424863.52</v>
      </c>
      <c r="N35" s="54"/>
      <c r="O35" s="54"/>
      <c r="P35" s="27">
        <v>424863.52</v>
      </c>
    </row>
    <row r="37" spans="1:16" s="4" customFormat="1" ht="15" customHeight="1" x14ac:dyDescent="0.25">
      <c r="A37" s="85" t="s">
        <v>21</v>
      </c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20">
        <f>SUM(P32:P36)</f>
        <v>424863.52</v>
      </c>
    </row>
    <row r="39" spans="1:16" ht="15" customHeight="1" x14ac:dyDescent="0.25">
      <c r="A39" s="89" t="s">
        <v>4</v>
      </c>
      <c r="B39" s="89"/>
      <c r="C39" s="89"/>
      <c r="D39" s="89"/>
      <c r="E39" s="89"/>
      <c r="F39" s="89"/>
    </row>
    <row r="40" spans="1:16" s="4" customFormat="1" ht="40.5" customHeight="1" x14ac:dyDescent="0.25">
      <c r="A40" s="1" t="s">
        <v>6</v>
      </c>
      <c r="B40" s="2" t="s">
        <v>7</v>
      </c>
      <c r="C40" s="1" t="s">
        <v>8</v>
      </c>
      <c r="D40" s="1" t="s">
        <v>9</v>
      </c>
      <c r="E40" s="1" t="s">
        <v>10</v>
      </c>
      <c r="F40" s="1" t="s">
        <v>11</v>
      </c>
      <c r="G40" s="1" t="s">
        <v>12</v>
      </c>
      <c r="H40" s="2" t="s">
        <v>13</v>
      </c>
      <c r="I40" s="1" t="s">
        <v>14</v>
      </c>
      <c r="J40" s="1" t="s">
        <v>15</v>
      </c>
      <c r="K40" s="1" t="s">
        <v>16</v>
      </c>
      <c r="L40" s="1" t="s">
        <v>15</v>
      </c>
      <c r="M40" s="3" t="s">
        <v>36</v>
      </c>
      <c r="N40" s="3" t="s">
        <v>17</v>
      </c>
      <c r="O40" s="3" t="s">
        <v>18</v>
      </c>
      <c r="P40" s="3" t="s">
        <v>37</v>
      </c>
    </row>
    <row r="41" spans="1:16" s="55" customFormat="1" ht="15" customHeight="1" x14ac:dyDescent="0.25">
      <c r="A41" s="53"/>
      <c r="B41" s="28" t="s">
        <v>113</v>
      </c>
      <c r="C41" s="38" t="s">
        <v>69</v>
      </c>
      <c r="D41" s="56" t="s">
        <v>31</v>
      </c>
      <c r="E41" s="56" t="s">
        <v>67</v>
      </c>
      <c r="F41" s="56" t="s">
        <v>33</v>
      </c>
      <c r="G41" s="56" t="s">
        <v>34</v>
      </c>
      <c r="H41" s="39">
        <v>41565</v>
      </c>
      <c r="I41" s="41"/>
      <c r="J41" s="23" t="s">
        <v>35</v>
      </c>
      <c r="K41" s="40">
        <v>3625.5</v>
      </c>
      <c r="L41" s="23" t="s">
        <v>35</v>
      </c>
      <c r="M41" s="27">
        <v>20637699.66</v>
      </c>
      <c r="N41" s="54"/>
      <c r="O41" s="54"/>
      <c r="P41" s="27">
        <v>20637699.66</v>
      </c>
    </row>
    <row r="42" spans="1:16" s="55" customFormat="1" ht="15" customHeight="1" x14ac:dyDescent="0.25">
      <c r="A42" s="53"/>
      <c r="B42" s="28" t="s">
        <v>114</v>
      </c>
      <c r="C42" s="38" t="s">
        <v>70</v>
      </c>
      <c r="D42" s="56" t="s">
        <v>31</v>
      </c>
      <c r="E42" s="56" t="s">
        <v>67</v>
      </c>
      <c r="F42" s="56" t="s">
        <v>33</v>
      </c>
      <c r="G42" s="56" t="s">
        <v>34</v>
      </c>
      <c r="H42" s="39">
        <v>39660</v>
      </c>
      <c r="I42" s="40">
        <v>5991.85</v>
      </c>
      <c r="J42" s="23" t="s">
        <v>35</v>
      </c>
      <c r="K42" s="40">
        <v>0</v>
      </c>
      <c r="L42" s="23" t="s">
        <v>35</v>
      </c>
      <c r="M42" s="27">
        <v>128198.89</v>
      </c>
      <c r="N42" s="54"/>
      <c r="O42" s="54"/>
      <c r="P42" s="27">
        <v>128198.89</v>
      </c>
    </row>
    <row r="43" spans="1:16" s="55" customFormat="1" ht="15" customHeight="1" x14ac:dyDescent="0.25">
      <c r="A43" s="53"/>
      <c r="B43" s="28" t="s">
        <v>115</v>
      </c>
      <c r="C43" s="38" t="s">
        <v>70</v>
      </c>
      <c r="D43" s="56" t="s">
        <v>31</v>
      </c>
      <c r="E43" s="56" t="s">
        <v>67</v>
      </c>
      <c r="F43" s="56" t="s">
        <v>33</v>
      </c>
      <c r="G43" s="56" t="s">
        <v>34</v>
      </c>
      <c r="H43" s="39">
        <v>39660</v>
      </c>
      <c r="I43" s="40">
        <v>5991.85</v>
      </c>
      <c r="J43" s="23" t="s">
        <v>35</v>
      </c>
      <c r="K43" s="40">
        <v>0</v>
      </c>
      <c r="L43" s="23" t="s">
        <v>35</v>
      </c>
      <c r="M43" s="27">
        <v>6468779.8700000001</v>
      </c>
      <c r="N43" s="54"/>
      <c r="O43" s="54"/>
      <c r="P43" s="27">
        <v>6468779.8700000001</v>
      </c>
    </row>
    <row r="44" spans="1:16" s="55" customFormat="1" ht="15" customHeight="1" x14ac:dyDescent="0.25">
      <c r="A44" s="53"/>
      <c r="B44" s="28" t="s">
        <v>116</v>
      </c>
      <c r="C44" s="38" t="s">
        <v>71</v>
      </c>
      <c r="D44" s="56" t="s">
        <v>31</v>
      </c>
      <c r="E44" s="56" t="s">
        <v>67</v>
      </c>
      <c r="F44" s="56" t="s">
        <v>33</v>
      </c>
      <c r="G44" s="56" t="s">
        <v>34</v>
      </c>
      <c r="H44" s="39">
        <v>40304</v>
      </c>
      <c r="I44" s="40">
        <v>9767.48</v>
      </c>
      <c r="J44" s="23" t="s">
        <v>35</v>
      </c>
      <c r="K44" s="40">
        <v>4875.2</v>
      </c>
      <c r="L44" s="23" t="s">
        <v>35</v>
      </c>
      <c r="M44" s="27">
        <v>4877819.1100000003</v>
      </c>
      <c r="N44" s="54"/>
      <c r="O44" s="54"/>
      <c r="P44" s="27">
        <v>4877819.1100000003</v>
      </c>
    </row>
    <row r="45" spans="1:16" s="55" customFormat="1" ht="15" customHeight="1" x14ac:dyDescent="0.25">
      <c r="A45" s="53"/>
      <c r="B45" s="28" t="s">
        <v>117</v>
      </c>
      <c r="C45" s="38" t="s">
        <v>72</v>
      </c>
      <c r="D45" s="56" t="s">
        <v>31</v>
      </c>
      <c r="E45" s="56" t="s">
        <v>67</v>
      </c>
      <c r="F45" s="56" t="s">
        <v>33</v>
      </c>
      <c r="G45" s="56" t="s">
        <v>34</v>
      </c>
      <c r="H45" s="39">
        <v>40210</v>
      </c>
      <c r="I45" s="40">
        <v>26161.66</v>
      </c>
      <c r="J45" s="23" t="s">
        <v>35</v>
      </c>
      <c r="K45" s="40">
        <v>5336.39</v>
      </c>
      <c r="L45" s="23" t="s">
        <v>35</v>
      </c>
      <c r="M45" s="27">
        <v>16553559.01</v>
      </c>
      <c r="N45" s="54"/>
      <c r="O45" s="54"/>
      <c r="P45" s="27">
        <v>16553559.01</v>
      </c>
    </row>
    <row r="46" spans="1:16" s="55" customFormat="1" ht="15" customHeight="1" x14ac:dyDescent="0.25">
      <c r="A46" s="53"/>
      <c r="B46" s="28" t="s">
        <v>118</v>
      </c>
      <c r="C46" s="38" t="s">
        <v>73</v>
      </c>
      <c r="D46" s="56" t="s">
        <v>31</v>
      </c>
      <c r="E46" s="56" t="s">
        <v>67</v>
      </c>
      <c r="F46" s="56" t="s">
        <v>33</v>
      </c>
      <c r="G46" s="56" t="s">
        <v>34</v>
      </c>
      <c r="H46" s="39">
        <v>39048</v>
      </c>
      <c r="I46" s="40">
        <v>3544.76</v>
      </c>
      <c r="J46" s="23" t="s">
        <v>35</v>
      </c>
      <c r="K46" s="40">
        <v>1125.18</v>
      </c>
      <c r="L46" s="23" t="s">
        <v>35</v>
      </c>
      <c r="M46" s="27">
        <v>1599225.04</v>
      </c>
      <c r="N46" s="54"/>
      <c r="O46" s="54"/>
      <c r="P46" s="27">
        <v>1599225.04</v>
      </c>
    </row>
    <row r="47" spans="1:16" s="55" customFormat="1" ht="15" customHeight="1" x14ac:dyDescent="0.25">
      <c r="A47" s="53"/>
      <c r="B47" s="28" t="s">
        <v>119</v>
      </c>
      <c r="C47" s="38" t="s">
        <v>74</v>
      </c>
      <c r="D47" s="56" t="s">
        <v>31</v>
      </c>
      <c r="E47" s="56" t="s">
        <v>67</v>
      </c>
      <c r="F47" s="56" t="s">
        <v>33</v>
      </c>
      <c r="G47" s="56" t="s">
        <v>34</v>
      </c>
      <c r="H47" s="39">
        <v>39048</v>
      </c>
      <c r="I47" s="40">
        <v>13726.69</v>
      </c>
      <c r="J47" s="23" t="s">
        <v>35</v>
      </c>
      <c r="K47" s="40">
        <v>2542</v>
      </c>
      <c r="L47" s="23" t="s">
        <v>35</v>
      </c>
      <c r="M47" s="27">
        <v>3510684.67</v>
      </c>
      <c r="N47" s="54"/>
      <c r="O47" s="54"/>
      <c r="P47" s="27">
        <v>3510684.67</v>
      </c>
    </row>
    <row r="48" spans="1:16" s="55" customFormat="1" ht="15" customHeight="1" x14ac:dyDescent="0.25">
      <c r="A48" s="53"/>
      <c r="B48" s="28" t="s">
        <v>120</v>
      </c>
      <c r="C48" s="38" t="s">
        <v>75</v>
      </c>
      <c r="D48" s="56" t="s">
        <v>31</v>
      </c>
      <c r="E48" s="56" t="s">
        <v>67</v>
      </c>
      <c r="F48" s="56" t="s">
        <v>33</v>
      </c>
      <c r="G48" s="56" t="s">
        <v>34</v>
      </c>
      <c r="H48" s="39">
        <v>39048</v>
      </c>
      <c r="I48" s="40">
        <v>102143.76</v>
      </c>
      <c r="J48" s="23" t="s">
        <v>35</v>
      </c>
      <c r="K48" s="40">
        <v>1371.17</v>
      </c>
      <c r="L48" s="23" t="s">
        <v>35</v>
      </c>
      <c r="M48" s="27">
        <v>852038.68</v>
      </c>
      <c r="N48" s="54"/>
      <c r="O48" s="54"/>
      <c r="P48" s="27">
        <v>852038.68</v>
      </c>
    </row>
    <row r="49" spans="1:16" s="55" customFormat="1" ht="15" customHeight="1" x14ac:dyDescent="0.25">
      <c r="A49" s="53"/>
      <c r="B49" s="28" t="s">
        <v>121</v>
      </c>
      <c r="C49" s="38" t="s">
        <v>76</v>
      </c>
      <c r="D49" s="56" t="s">
        <v>31</v>
      </c>
      <c r="E49" s="56" t="s">
        <v>67</v>
      </c>
      <c r="F49" s="56" t="s">
        <v>33</v>
      </c>
      <c r="G49" s="56" t="s">
        <v>34</v>
      </c>
      <c r="H49" s="39">
        <v>39048</v>
      </c>
      <c r="I49" s="34" t="s">
        <v>26</v>
      </c>
      <c r="J49" s="23" t="s">
        <v>35</v>
      </c>
      <c r="K49" s="40">
        <v>5155.4799999999996</v>
      </c>
      <c r="L49" s="23" t="s">
        <v>35</v>
      </c>
      <c r="M49" s="27">
        <v>3732396.72</v>
      </c>
      <c r="N49" s="54"/>
      <c r="O49" s="54"/>
      <c r="P49" s="27">
        <v>3732396.72</v>
      </c>
    </row>
    <row r="50" spans="1:16" s="55" customFormat="1" ht="15" customHeight="1" x14ac:dyDescent="0.25">
      <c r="A50" s="53"/>
      <c r="B50" s="28" t="s">
        <v>122</v>
      </c>
      <c r="C50" s="38" t="s">
        <v>77</v>
      </c>
      <c r="D50" s="56" t="s">
        <v>31</v>
      </c>
      <c r="E50" s="56" t="s">
        <v>67</v>
      </c>
      <c r="F50" s="56" t="s">
        <v>33</v>
      </c>
      <c r="G50" s="56" t="s">
        <v>34</v>
      </c>
      <c r="H50" s="39">
        <v>40277</v>
      </c>
      <c r="I50" s="40">
        <v>32585.38</v>
      </c>
      <c r="J50" s="23" t="s">
        <v>35</v>
      </c>
      <c r="K50" s="40">
        <v>6725</v>
      </c>
      <c r="L50" s="23" t="s">
        <v>35</v>
      </c>
      <c r="M50" s="27">
        <v>31417065.350000001</v>
      </c>
      <c r="N50" s="54"/>
      <c r="O50" s="54"/>
      <c r="P50" s="27">
        <v>31417065.350000001</v>
      </c>
    </row>
    <row r="51" spans="1:16" s="55" customFormat="1" ht="15" customHeight="1" x14ac:dyDescent="0.25">
      <c r="A51" s="53"/>
      <c r="B51" s="48" t="s">
        <v>123</v>
      </c>
      <c r="C51" s="38" t="s">
        <v>78</v>
      </c>
      <c r="D51" s="56" t="s">
        <v>31</v>
      </c>
      <c r="E51" s="56" t="s">
        <v>67</v>
      </c>
      <c r="F51" s="56" t="s">
        <v>33</v>
      </c>
      <c r="G51" s="56" t="s">
        <v>34</v>
      </c>
      <c r="H51" s="39">
        <v>40305</v>
      </c>
      <c r="I51" s="40">
        <v>34674.379999999997</v>
      </c>
      <c r="J51" s="23" t="s">
        <v>35</v>
      </c>
      <c r="K51" s="40">
        <v>6931.01</v>
      </c>
      <c r="L51" s="23" t="s">
        <v>35</v>
      </c>
      <c r="M51" s="27">
        <v>33852121.689999998</v>
      </c>
      <c r="N51" s="54"/>
      <c r="O51" s="54"/>
      <c r="P51" s="27">
        <v>33852121.689999998</v>
      </c>
    </row>
    <row r="52" spans="1:16" s="55" customFormat="1" ht="15" customHeight="1" x14ac:dyDescent="0.25">
      <c r="A52" s="53"/>
      <c r="B52" s="28" t="s">
        <v>124</v>
      </c>
      <c r="C52" s="38" t="s">
        <v>79</v>
      </c>
      <c r="D52" s="56" t="s">
        <v>31</v>
      </c>
      <c r="E52" s="56" t="s">
        <v>67</v>
      </c>
      <c r="F52" s="56" t="s">
        <v>33</v>
      </c>
      <c r="G52" s="56" t="s">
        <v>34</v>
      </c>
      <c r="H52" s="39">
        <v>40318</v>
      </c>
      <c r="I52" s="40">
        <v>57640.54</v>
      </c>
      <c r="J52" s="23" t="s">
        <v>35</v>
      </c>
      <c r="K52" s="40">
        <v>19353.84</v>
      </c>
      <c r="L52" s="23" t="s">
        <v>35</v>
      </c>
      <c r="M52" s="27">
        <v>46230487.359999999</v>
      </c>
      <c r="N52" s="54"/>
      <c r="O52" s="54"/>
      <c r="P52" s="27">
        <v>46230487.359999999</v>
      </c>
    </row>
    <row r="53" spans="1:16" s="55" customFormat="1" ht="15" customHeight="1" x14ac:dyDescent="0.25">
      <c r="A53" s="53"/>
      <c r="B53" s="28" t="s">
        <v>125</v>
      </c>
      <c r="C53" s="38" t="s">
        <v>80</v>
      </c>
      <c r="D53" s="56" t="s">
        <v>31</v>
      </c>
      <c r="E53" s="56" t="s">
        <v>67</v>
      </c>
      <c r="F53" s="56" t="s">
        <v>33</v>
      </c>
      <c r="G53" s="56" t="s">
        <v>34</v>
      </c>
      <c r="H53" s="39">
        <v>40526</v>
      </c>
      <c r="I53" s="40">
        <v>30000</v>
      </c>
      <c r="J53" s="23" t="s">
        <v>35</v>
      </c>
      <c r="K53" s="40">
        <v>9083.2000000000007</v>
      </c>
      <c r="L53" s="23" t="s">
        <v>35</v>
      </c>
      <c r="M53" s="27">
        <v>24900070.579999998</v>
      </c>
      <c r="N53" s="54"/>
      <c r="O53" s="54"/>
      <c r="P53" s="27">
        <v>24900070.579999998</v>
      </c>
    </row>
    <row r="54" spans="1:16" s="55" customFormat="1" ht="15" customHeight="1" x14ac:dyDescent="0.25">
      <c r="A54" s="53"/>
      <c r="B54" s="28" t="s">
        <v>126</v>
      </c>
      <c r="C54" s="38" t="s">
        <v>81</v>
      </c>
      <c r="D54" s="56" t="s">
        <v>31</v>
      </c>
      <c r="E54" s="56" t="s">
        <v>67</v>
      </c>
      <c r="F54" s="56" t="s">
        <v>33</v>
      </c>
      <c r="G54" s="56" t="s">
        <v>34</v>
      </c>
      <c r="H54" s="39">
        <v>40277</v>
      </c>
      <c r="I54" s="40">
        <v>22043.52</v>
      </c>
      <c r="J54" s="23" t="s">
        <v>35</v>
      </c>
      <c r="K54" s="40">
        <v>4850</v>
      </c>
      <c r="L54" s="23" t="s">
        <v>35</v>
      </c>
      <c r="M54" s="27">
        <v>23975794.34</v>
      </c>
      <c r="N54" s="54"/>
      <c r="O54" s="54"/>
      <c r="P54" s="27">
        <v>23975794.34</v>
      </c>
    </row>
    <row r="55" spans="1:16" s="55" customFormat="1" ht="15" customHeight="1" x14ac:dyDescent="0.25">
      <c r="A55" s="53"/>
      <c r="B55" s="28" t="s">
        <v>127</v>
      </c>
      <c r="C55" s="38" t="s">
        <v>82</v>
      </c>
      <c r="D55" s="56" t="s">
        <v>31</v>
      </c>
      <c r="E55" s="56" t="s">
        <v>67</v>
      </c>
      <c r="F55" s="56" t="s">
        <v>33</v>
      </c>
      <c r="G55" s="56" t="s">
        <v>34</v>
      </c>
      <c r="H55" s="39">
        <v>39638</v>
      </c>
      <c r="I55" s="40">
        <v>769847.92</v>
      </c>
      <c r="J55" s="23" t="s">
        <v>35</v>
      </c>
      <c r="K55" s="40">
        <v>0</v>
      </c>
      <c r="L55" s="23" t="s">
        <v>35</v>
      </c>
      <c r="M55" s="27">
        <v>3200211.63</v>
      </c>
      <c r="N55" s="54"/>
      <c r="O55" s="54"/>
      <c r="P55" s="27">
        <v>3200211.63</v>
      </c>
    </row>
    <row r="56" spans="1:16" s="55" customFormat="1" ht="15" customHeight="1" x14ac:dyDescent="0.25">
      <c r="A56" s="53"/>
      <c r="B56" s="28" t="s">
        <v>128</v>
      </c>
      <c r="C56" s="38" t="s">
        <v>83</v>
      </c>
      <c r="D56" s="56" t="s">
        <v>31</v>
      </c>
      <c r="E56" s="56" t="s">
        <v>67</v>
      </c>
      <c r="F56" s="56" t="s">
        <v>33</v>
      </c>
      <c r="G56" s="56" t="s">
        <v>34</v>
      </c>
      <c r="H56" s="39">
        <v>39048</v>
      </c>
      <c r="I56" s="40">
        <v>1694.77</v>
      </c>
      <c r="J56" s="23" t="s">
        <v>35</v>
      </c>
      <c r="K56" s="40">
        <v>505.4</v>
      </c>
      <c r="L56" s="23" t="s">
        <v>35</v>
      </c>
      <c r="M56" s="27">
        <v>561188.36</v>
      </c>
      <c r="N56" s="54"/>
      <c r="O56" s="54"/>
      <c r="P56" s="27">
        <v>561188.36</v>
      </c>
    </row>
    <row r="57" spans="1:16" s="55" customFormat="1" ht="15" customHeight="1" x14ac:dyDescent="0.25">
      <c r="A57" s="53"/>
      <c r="B57" s="28" t="s">
        <v>129</v>
      </c>
      <c r="C57" s="38" t="s">
        <v>84</v>
      </c>
      <c r="D57" s="56" t="s">
        <v>31</v>
      </c>
      <c r="E57" s="56" t="s">
        <v>67</v>
      </c>
      <c r="F57" s="56" t="s">
        <v>33</v>
      </c>
      <c r="G57" s="56" t="s">
        <v>34</v>
      </c>
      <c r="H57" s="39">
        <v>39048</v>
      </c>
      <c r="I57" s="34" t="s">
        <v>26</v>
      </c>
      <c r="J57" s="23" t="s">
        <v>35</v>
      </c>
      <c r="K57" s="40">
        <v>0</v>
      </c>
      <c r="L57" s="23" t="s">
        <v>35</v>
      </c>
      <c r="M57" s="27">
        <v>1768259.32</v>
      </c>
      <c r="N57" s="54"/>
      <c r="O57" s="54"/>
      <c r="P57" s="27">
        <v>1768259.32</v>
      </c>
    </row>
    <row r="58" spans="1:16" s="55" customFormat="1" ht="15" customHeight="1" x14ac:dyDescent="0.25">
      <c r="A58" s="53"/>
      <c r="B58" s="28" t="s">
        <v>130</v>
      </c>
      <c r="C58" s="38" t="s">
        <v>85</v>
      </c>
      <c r="D58" s="56" t="s">
        <v>31</v>
      </c>
      <c r="E58" s="56" t="s">
        <v>67</v>
      </c>
      <c r="F58" s="56" t="s">
        <v>33</v>
      </c>
      <c r="G58" s="56" t="s">
        <v>34</v>
      </c>
      <c r="H58" s="39">
        <v>40002</v>
      </c>
      <c r="I58" s="40">
        <v>26789.83</v>
      </c>
      <c r="J58" s="23" t="s">
        <v>35</v>
      </c>
      <c r="K58" s="40">
        <v>6731.8</v>
      </c>
      <c r="L58" s="23" t="s">
        <v>35</v>
      </c>
      <c r="M58" s="27">
        <v>41947893.649999999</v>
      </c>
      <c r="N58" s="54"/>
      <c r="O58" s="54"/>
      <c r="P58" s="27">
        <v>41947893.649999999</v>
      </c>
    </row>
    <row r="59" spans="1:16" s="55" customFormat="1" ht="15" customHeight="1" x14ac:dyDescent="0.25">
      <c r="A59" s="53"/>
      <c r="B59" s="28" t="s">
        <v>131</v>
      </c>
      <c r="C59" s="38" t="s">
        <v>86</v>
      </c>
      <c r="D59" s="56" t="s">
        <v>31</v>
      </c>
      <c r="E59" s="56" t="s">
        <v>67</v>
      </c>
      <c r="F59" s="56" t="s">
        <v>33</v>
      </c>
      <c r="G59" s="56" t="s">
        <v>34</v>
      </c>
      <c r="H59" s="39">
        <v>39048</v>
      </c>
      <c r="I59" s="40">
        <v>7933.25</v>
      </c>
      <c r="J59" s="23" t="s">
        <v>35</v>
      </c>
      <c r="K59" s="40">
        <v>5374.31</v>
      </c>
      <c r="L59" s="23" t="s">
        <v>35</v>
      </c>
      <c r="M59" s="27">
        <v>3765148.02</v>
      </c>
      <c r="N59" s="54"/>
      <c r="O59" s="54"/>
      <c r="P59" s="27">
        <v>3765148.02</v>
      </c>
    </row>
    <row r="60" spans="1:16" s="55" customFormat="1" ht="15" customHeight="1" x14ac:dyDescent="0.25">
      <c r="A60" s="53"/>
      <c r="B60" s="28" t="s">
        <v>132</v>
      </c>
      <c r="C60" s="38" t="s">
        <v>87</v>
      </c>
      <c r="D60" s="56" t="s">
        <v>31</v>
      </c>
      <c r="E60" s="56" t="s">
        <v>67</v>
      </c>
      <c r="F60" s="56" t="s">
        <v>33</v>
      </c>
      <c r="G60" s="56" t="s">
        <v>34</v>
      </c>
      <c r="H60" s="39">
        <v>39597</v>
      </c>
      <c r="I60" s="40">
        <v>6315</v>
      </c>
      <c r="J60" s="23" t="s">
        <v>35</v>
      </c>
      <c r="K60" s="40">
        <v>2311.1999999999998</v>
      </c>
      <c r="L60" s="23" t="s">
        <v>35</v>
      </c>
      <c r="M60" s="27">
        <v>249870.5</v>
      </c>
      <c r="N60" s="54"/>
      <c r="O60" s="54"/>
      <c r="P60" s="27">
        <v>249870.5</v>
      </c>
    </row>
    <row r="61" spans="1:16" s="55" customFormat="1" ht="15" customHeight="1" x14ac:dyDescent="0.25">
      <c r="A61" s="53"/>
      <c r="B61" s="28" t="s">
        <v>133</v>
      </c>
      <c r="C61" s="38" t="s">
        <v>88</v>
      </c>
      <c r="D61" s="56" t="s">
        <v>31</v>
      </c>
      <c r="E61" s="56" t="s">
        <v>67</v>
      </c>
      <c r="F61" s="56" t="s">
        <v>33</v>
      </c>
      <c r="G61" s="56" t="s">
        <v>34</v>
      </c>
      <c r="H61" s="39">
        <v>39048</v>
      </c>
      <c r="I61" s="40">
        <v>1182.8599999999999</v>
      </c>
      <c r="J61" s="23" t="s">
        <v>35</v>
      </c>
      <c r="K61" s="40">
        <v>806.33</v>
      </c>
      <c r="L61" s="23" t="s">
        <v>35</v>
      </c>
      <c r="M61" s="27">
        <v>1092883.76</v>
      </c>
      <c r="N61" s="54"/>
      <c r="O61" s="54"/>
      <c r="P61" s="27">
        <v>1092883.76</v>
      </c>
    </row>
    <row r="62" spans="1:16" s="55" customFormat="1" ht="15" customHeight="1" x14ac:dyDescent="0.25">
      <c r="A62" s="53"/>
      <c r="B62" s="28" t="s">
        <v>134</v>
      </c>
      <c r="C62" s="38" t="s">
        <v>89</v>
      </c>
      <c r="D62" s="56" t="s">
        <v>31</v>
      </c>
      <c r="E62" s="56" t="s">
        <v>67</v>
      </c>
      <c r="F62" s="56" t="s">
        <v>33</v>
      </c>
      <c r="G62" s="56" t="s">
        <v>34</v>
      </c>
      <c r="H62" s="39">
        <v>39048</v>
      </c>
      <c r="I62" s="40">
        <v>19163.13</v>
      </c>
      <c r="J62" s="23" t="s">
        <v>35</v>
      </c>
      <c r="K62" s="40">
        <v>5150.41</v>
      </c>
      <c r="L62" s="23" t="s">
        <v>35</v>
      </c>
      <c r="M62" s="27">
        <v>4206763.8600000003</v>
      </c>
      <c r="N62" s="54"/>
      <c r="O62" s="54"/>
      <c r="P62" s="27">
        <v>4206763.8600000003</v>
      </c>
    </row>
    <row r="63" spans="1:16" s="55" customFormat="1" ht="15" customHeight="1" x14ac:dyDescent="0.25">
      <c r="A63" s="53"/>
      <c r="B63" s="28" t="s">
        <v>135</v>
      </c>
      <c r="C63" s="38" t="s">
        <v>90</v>
      </c>
      <c r="D63" s="56" t="s">
        <v>31</v>
      </c>
      <c r="E63" s="56" t="s">
        <v>67</v>
      </c>
      <c r="F63" s="56" t="s">
        <v>33</v>
      </c>
      <c r="G63" s="56" t="s">
        <v>34</v>
      </c>
      <c r="H63" s="39">
        <v>40157</v>
      </c>
      <c r="I63" s="40">
        <v>570</v>
      </c>
      <c r="J63" s="23" t="s">
        <v>35</v>
      </c>
      <c r="K63" s="40">
        <v>146.24</v>
      </c>
      <c r="L63" s="23" t="s">
        <v>35</v>
      </c>
      <c r="M63" s="27">
        <v>415254.21</v>
      </c>
      <c r="N63" s="54"/>
      <c r="O63" s="54"/>
      <c r="P63" s="27">
        <v>415254.21</v>
      </c>
    </row>
    <row r="64" spans="1:16" s="55" customFormat="1" ht="15" customHeight="1" x14ac:dyDescent="0.25">
      <c r="A64" s="53"/>
      <c r="B64" s="28" t="s">
        <v>136</v>
      </c>
      <c r="C64" s="38" t="s">
        <v>91</v>
      </c>
      <c r="D64" s="56" t="s">
        <v>31</v>
      </c>
      <c r="E64" s="56" t="s">
        <v>67</v>
      </c>
      <c r="F64" s="56" t="s">
        <v>33</v>
      </c>
      <c r="G64" s="56" t="s">
        <v>34</v>
      </c>
      <c r="H64" s="39">
        <v>40157</v>
      </c>
      <c r="I64" s="34" t="s">
        <v>26</v>
      </c>
      <c r="J64" s="23" t="s">
        <v>35</v>
      </c>
      <c r="K64" s="40">
        <v>166.89</v>
      </c>
      <c r="L64" s="23" t="s">
        <v>35</v>
      </c>
      <c r="M64" s="27">
        <v>95278.15</v>
      </c>
      <c r="N64" s="54"/>
      <c r="O64" s="54"/>
      <c r="P64" s="27">
        <v>95278.15</v>
      </c>
    </row>
    <row r="65" spans="1:16" s="55" customFormat="1" ht="15" customHeight="1" x14ac:dyDescent="0.25">
      <c r="A65" s="53"/>
      <c r="B65" s="28" t="s">
        <v>137</v>
      </c>
      <c r="C65" s="38" t="s">
        <v>92</v>
      </c>
      <c r="D65" s="56" t="s">
        <v>31</v>
      </c>
      <c r="E65" s="56" t="s">
        <v>67</v>
      </c>
      <c r="F65" s="56" t="s">
        <v>33</v>
      </c>
      <c r="G65" s="56" t="s">
        <v>34</v>
      </c>
      <c r="H65" s="39">
        <v>39048</v>
      </c>
      <c r="I65" s="40">
        <v>4804.45</v>
      </c>
      <c r="J65" s="23" t="s">
        <v>35</v>
      </c>
      <c r="K65" s="40">
        <v>2079.38</v>
      </c>
      <c r="L65" s="23" t="s">
        <v>35</v>
      </c>
      <c r="M65" s="27">
        <v>4754186.99</v>
      </c>
      <c r="N65" s="54"/>
      <c r="O65" s="54"/>
      <c r="P65" s="27">
        <v>4754186.99</v>
      </c>
    </row>
    <row r="66" spans="1:16" s="55" customFormat="1" ht="15" customHeight="1" x14ac:dyDescent="0.25">
      <c r="A66" s="53"/>
      <c r="B66" s="28" t="s">
        <v>138</v>
      </c>
      <c r="C66" s="38" t="s">
        <v>93</v>
      </c>
      <c r="D66" s="56" t="s">
        <v>31</v>
      </c>
      <c r="E66" s="56" t="s">
        <v>67</v>
      </c>
      <c r="F66" s="56" t="s">
        <v>33</v>
      </c>
      <c r="G66" s="56" t="s">
        <v>34</v>
      </c>
      <c r="H66" s="39">
        <v>39048</v>
      </c>
      <c r="I66" s="40">
        <v>10593.4</v>
      </c>
      <c r="J66" s="23" t="s">
        <v>35</v>
      </c>
      <c r="K66" s="40">
        <v>1272</v>
      </c>
      <c r="L66" s="23" t="s">
        <v>35</v>
      </c>
      <c r="M66" s="27">
        <v>4229325.76</v>
      </c>
      <c r="N66" s="54"/>
      <c r="O66" s="54"/>
      <c r="P66" s="27">
        <v>4229325.76</v>
      </c>
    </row>
    <row r="67" spans="1:16" s="55" customFormat="1" ht="15" customHeight="1" x14ac:dyDescent="0.25">
      <c r="A67" s="53"/>
      <c r="B67" s="28" t="s">
        <v>139</v>
      </c>
      <c r="C67" s="38" t="s">
        <v>94</v>
      </c>
      <c r="D67" s="56" t="s">
        <v>31</v>
      </c>
      <c r="E67" s="56" t="s">
        <v>67</v>
      </c>
      <c r="F67" s="56" t="s">
        <v>33</v>
      </c>
      <c r="G67" s="56" t="s">
        <v>34</v>
      </c>
      <c r="H67" s="39">
        <v>39048</v>
      </c>
      <c r="I67" s="40">
        <v>29511.49</v>
      </c>
      <c r="J67" s="23" t="s">
        <v>35</v>
      </c>
      <c r="K67" s="40">
        <v>11962.56</v>
      </c>
      <c r="L67" s="23" t="s">
        <v>35</v>
      </c>
      <c r="M67" s="27">
        <v>8830800.4800000004</v>
      </c>
      <c r="N67" s="54"/>
      <c r="O67" s="54"/>
      <c r="P67" s="27">
        <v>8830800.4800000004</v>
      </c>
    </row>
    <row r="68" spans="1:16" s="55" customFormat="1" ht="15" customHeight="1" x14ac:dyDescent="0.25">
      <c r="A68" s="53"/>
      <c r="B68" s="28" t="s">
        <v>140</v>
      </c>
      <c r="C68" s="38" t="s">
        <v>95</v>
      </c>
      <c r="D68" s="56" t="s">
        <v>31</v>
      </c>
      <c r="E68" s="56" t="s">
        <v>67</v>
      </c>
      <c r="F68" s="56" t="s">
        <v>33</v>
      </c>
      <c r="G68" s="56" t="s">
        <v>34</v>
      </c>
      <c r="H68" s="39">
        <v>39065</v>
      </c>
      <c r="I68" s="40">
        <v>10462.09</v>
      </c>
      <c r="J68" s="23" t="s">
        <v>35</v>
      </c>
      <c r="K68" s="40">
        <v>2238.5</v>
      </c>
      <c r="L68" s="23" t="s">
        <v>35</v>
      </c>
      <c r="M68" s="27">
        <v>7585116.5</v>
      </c>
      <c r="N68" s="54"/>
      <c r="O68" s="54"/>
      <c r="P68" s="27">
        <v>7585116.5</v>
      </c>
    </row>
    <row r="69" spans="1:16" s="55" customFormat="1" ht="15" customHeight="1" x14ac:dyDescent="0.25">
      <c r="A69" s="53"/>
      <c r="B69" s="28" t="s">
        <v>141</v>
      </c>
      <c r="C69" s="38" t="s">
        <v>96</v>
      </c>
      <c r="D69" s="56" t="s">
        <v>31</v>
      </c>
      <c r="E69" s="56" t="s">
        <v>67</v>
      </c>
      <c r="F69" s="56" t="s">
        <v>33</v>
      </c>
      <c r="G69" s="56" t="s">
        <v>34</v>
      </c>
      <c r="H69" s="39">
        <v>41565</v>
      </c>
      <c r="I69" s="40">
        <v>30468.45</v>
      </c>
      <c r="J69" s="23" t="s">
        <v>35</v>
      </c>
      <c r="K69" s="40">
        <v>3794.73</v>
      </c>
      <c r="L69" s="23" t="s">
        <v>35</v>
      </c>
      <c r="M69" s="27">
        <v>22837618.5</v>
      </c>
      <c r="N69" s="54"/>
      <c r="O69" s="54"/>
      <c r="P69" s="27">
        <v>22837618.5</v>
      </c>
    </row>
    <row r="70" spans="1:16" s="55" customFormat="1" ht="15" customHeight="1" x14ac:dyDescent="0.25">
      <c r="A70" s="53"/>
      <c r="B70" s="28" t="s">
        <v>142</v>
      </c>
      <c r="C70" s="38" t="s">
        <v>97</v>
      </c>
      <c r="D70" s="56" t="s">
        <v>31</v>
      </c>
      <c r="E70" s="56" t="s">
        <v>67</v>
      </c>
      <c r="F70" s="56" t="s">
        <v>33</v>
      </c>
      <c r="G70" s="56" t="s">
        <v>34</v>
      </c>
      <c r="H70" s="39">
        <v>39302</v>
      </c>
      <c r="I70" s="40">
        <v>35013.040000000001</v>
      </c>
      <c r="J70" s="23" t="s">
        <v>35</v>
      </c>
      <c r="K70" s="40">
        <v>9526.4599999999991</v>
      </c>
      <c r="L70" s="23" t="s">
        <v>35</v>
      </c>
      <c r="M70" s="27">
        <v>26742090.57</v>
      </c>
      <c r="N70" s="54"/>
      <c r="O70" s="54"/>
      <c r="P70" s="27">
        <v>26742090.57</v>
      </c>
    </row>
    <row r="71" spans="1:16" s="55" customFormat="1" ht="15" customHeight="1" x14ac:dyDescent="0.25">
      <c r="A71" s="53"/>
      <c r="B71" s="28" t="s">
        <v>143</v>
      </c>
      <c r="C71" s="38" t="s">
        <v>98</v>
      </c>
      <c r="D71" s="56" t="s">
        <v>31</v>
      </c>
      <c r="E71" s="56" t="s">
        <v>67</v>
      </c>
      <c r="F71" s="56" t="s">
        <v>33</v>
      </c>
      <c r="G71" s="56" t="s">
        <v>34</v>
      </c>
      <c r="H71" s="39">
        <v>39890</v>
      </c>
      <c r="I71" s="40">
        <v>20006.080000000002</v>
      </c>
      <c r="J71" s="23" t="s">
        <v>35</v>
      </c>
      <c r="K71" s="40">
        <v>3105.53</v>
      </c>
      <c r="L71" s="23" t="s">
        <v>35</v>
      </c>
      <c r="M71" s="27">
        <v>15378461.07</v>
      </c>
      <c r="N71" s="54"/>
      <c r="O71" s="54"/>
      <c r="P71" s="27">
        <v>15378461.07</v>
      </c>
    </row>
    <row r="72" spans="1:16" s="55" customFormat="1" ht="15" customHeight="1" x14ac:dyDescent="0.25">
      <c r="A72" s="53"/>
      <c r="B72" s="28" t="s">
        <v>144</v>
      </c>
      <c r="C72" s="38" t="s">
        <v>99</v>
      </c>
      <c r="D72" s="56" t="s">
        <v>31</v>
      </c>
      <c r="E72" s="56" t="s">
        <v>67</v>
      </c>
      <c r="F72" s="56" t="s">
        <v>33</v>
      </c>
      <c r="G72" s="56" t="s">
        <v>34</v>
      </c>
      <c r="H72" s="39">
        <v>39048</v>
      </c>
      <c r="I72" s="40">
        <v>3461.35</v>
      </c>
      <c r="J72" s="23" t="s">
        <v>35</v>
      </c>
      <c r="K72" s="40">
        <v>1434.33</v>
      </c>
      <c r="L72" s="23" t="s">
        <v>35</v>
      </c>
      <c r="M72" s="27">
        <v>1470475.72</v>
      </c>
      <c r="N72" s="54"/>
      <c r="O72" s="54"/>
      <c r="P72" s="27">
        <v>1470475.72</v>
      </c>
    </row>
    <row r="73" spans="1:16" s="55" customFormat="1" ht="15" customHeight="1" x14ac:dyDescent="0.25">
      <c r="A73" s="53"/>
      <c r="B73" s="28" t="s">
        <v>55</v>
      </c>
      <c r="C73" s="38" t="s">
        <v>100</v>
      </c>
      <c r="D73" s="56" t="s">
        <v>31</v>
      </c>
      <c r="E73" s="56" t="s">
        <v>67</v>
      </c>
      <c r="F73" s="56" t="s">
        <v>33</v>
      </c>
      <c r="G73" s="56" t="s">
        <v>34</v>
      </c>
      <c r="H73" s="39">
        <v>42439</v>
      </c>
      <c r="I73" s="34" t="s">
        <v>26</v>
      </c>
      <c r="J73" s="23" t="s">
        <v>35</v>
      </c>
      <c r="K73" s="40">
        <v>1431.85</v>
      </c>
      <c r="L73" s="23" t="s">
        <v>35</v>
      </c>
      <c r="M73" s="27">
        <v>595000</v>
      </c>
      <c r="N73" s="54"/>
      <c r="O73" s="54"/>
      <c r="P73" s="27">
        <v>595000</v>
      </c>
    </row>
    <row r="74" spans="1:16" s="55" customFormat="1" ht="15" customHeight="1" x14ac:dyDescent="0.25">
      <c r="A74" s="53"/>
      <c r="B74" s="28" t="s">
        <v>145</v>
      </c>
      <c r="C74" s="38" t="s">
        <v>101</v>
      </c>
      <c r="D74" s="56" t="s">
        <v>31</v>
      </c>
      <c r="E74" s="56" t="s">
        <v>67</v>
      </c>
      <c r="F74" s="56" t="s">
        <v>33</v>
      </c>
      <c r="G74" s="56" t="s">
        <v>34</v>
      </c>
      <c r="H74" s="39">
        <v>39972</v>
      </c>
      <c r="I74" s="40">
        <v>50660.07</v>
      </c>
      <c r="J74" s="23" t="s">
        <v>35</v>
      </c>
      <c r="K74" s="40">
        <v>7505.47</v>
      </c>
      <c r="L74" s="23" t="s">
        <v>35</v>
      </c>
      <c r="M74" s="27">
        <v>24485951.370000001</v>
      </c>
      <c r="N74" s="54"/>
      <c r="O74" s="54"/>
      <c r="P74" s="27">
        <v>24485951.370000001</v>
      </c>
    </row>
    <row r="75" spans="1:16" s="55" customFormat="1" ht="15" customHeight="1" x14ac:dyDescent="0.25">
      <c r="A75" s="53"/>
      <c r="B75" s="28" t="s">
        <v>146</v>
      </c>
      <c r="C75" s="38" t="s">
        <v>102</v>
      </c>
      <c r="D75" s="56" t="s">
        <v>31</v>
      </c>
      <c r="E75" s="56" t="s">
        <v>67</v>
      </c>
      <c r="F75" s="56" t="s">
        <v>33</v>
      </c>
      <c r="G75" s="56" t="s">
        <v>34</v>
      </c>
      <c r="H75" s="39">
        <v>40277</v>
      </c>
      <c r="I75" s="40">
        <v>22742</v>
      </c>
      <c r="J75" s="23" t="s">
        <v>35</v>
      </c>
      <c r="K75" s="40">
        <v>8010.07</v>
      </c>
      <c r="L75" s="23" t="s">
        <v>35</v>
      </c>
      <c r="M75" s="27">
        <v>15850546.35</v>
      </c>
      <c r="N75" s="54"/>
      <c r="O75" s="54"/>
      <c r="P75" s="27">
        <v>15850546.35</v>
      </c>
    </row>
    <row r="76" spans="1:16" s="55" customFormat="1" ht="15" customHeight="1" x14ac:dyDescent="0.25">
      <c r="A76" s="53"/>
      <c r="B76" s="28" t="s">
        <v>147</v>
      </c>
      <c r="C76" s="38" t="s">
        <v>103</v>
      </c>
      <c r="D76" s="56" t="s">
        <v>31</v>
      </c>
      <c r="E76" s="56" t="s">
        <v>67</v>
      </c>
      <c r="F76" s="56" t="s">
        <v>33</v>
      </c>
      <c r="G76" s="56" t="s">
        <v>34</v>
      </c>
      <c r="H76" s="39">
        <v>39048</v>
      </c>
      <c r="I76" s="40">
        <v>10647.55</v>
      </c>
      <c r="J76" s="23" t="s">
        <v>35</v>
      </c>
      <c r="K76" s="40">
        <v>2949.85</v>
      </c>
      <c r="L76" s="23" t="s">
        <v>35</v>
      </c>
      <c r="M76" s="27">
        <v>5528813.2800000003</v>
      </c>
      <c r="N76" s="54"/>
      <c r="O76" s="54"/>
      <c r="P76" s="27">
        <v>5528813.2800000003</v>
      </c>
    </row>
    <row r="77" spans="1:16" s="55" customFormat="1" ht="15" customHeight="1" x14ac:dyDescent="0.25">
      <c r="A77" s="53"/>
      <c r="B77" s="28" t="s">
        <v>148</v>
      </c>
      <c r="C77" s="38" t="s">
        <v>100</v>
      </c>
      <c r="D77" s="56" t="s">
        <v>31</v>
      </c>
      <c r="E77" s="56" t="s">
        <v>67</v>
      </c>
      <c r="F77" s="56" t="s">
        <v>33</v>
      </c>
      <c r="G77" s="56" t="s">
        <v>34</v>
      </c>
      <c r="H77" s="39">
        <v>39048</v>
      </c>
      <c r="I77" s="34" t="s">
        <v>26</v>
      </c>
      <c r="J77" s="23" t="s">
        <v>35</v>
      </c>
      <c r="K77" s="40">
        <v>1431.85</v>
      </c>
      <c r="L77" s="23" t="s">
        <v>35</v>
      </c>
      <c r="M77" s="27">
        <v>972000</v>
      </c>
      <c r="N77" s="54"/>
      <c r="O77" s="54"/>
      <c r="P77" s="27">
        <v>972000</v>
      </c>
    </row>
    <row r="78" spans="1:16" s="55" customFormat="1" ht="15" customHeight="1" x14ac:dyDescent="0.25">
      <c r="A78" s="53"/>
      <c r="B78" s="28" t="s">
        <v>149</v>
      </c>
      <c r="C78" s="38" t="s">
        <v>104</v>
      </c>
      <c r="D78" s="57" t="s">
        <v>31</v>
      </c>
      <c r="E78" s="56" t="s">
        <v>67</v>
      </c>
      <c r="F78" s="56" t="s">
        <v>33</v>
      </c>
      <c r="G78" s="56" t="s">
        <v>34</v>
      </c>
      <c r="H78" s="39">
        <v>39612</v>
      </c>
      <c r="I78" s="40">
        <v>20434.63</v>
      </c>
      <c r="J78" s="23" t="s">
        <v>35</v>
      </c>
      <c r="K78" s="40">
        <v>3409.85</v>
      </c>
      <c r="L78" s="23" t="s">
        <v>35</v>
      </c>
      <c r="M78" s="27">
        <v>9661957.3100000005</v>
      </c>
      <c r="N78" s="54"/>
      <c r="O78" s="54"/>
      <c r="P78" s="27">
        <v>9661957.3100000005</v>
      </c>
    </row>
    <row r="79" spans="1:16" s="55" customFormat="1" ht="15" customHeight="1" x14ac:dyDescent="0.25">
      <c r="A79" s="53"/>
      <c r="B79" s="28" t="s">
        <v>150</v>
      </c>
      <c r="C79" s="38" t="s">
        <v>105</v>
      </c>
      <c r="D79" s="57" t="s">
        <v>31</v>
      </c>
      <c r="E79" s="56" t="s">
        <v>67</v>
      </c>
      <c r="F79" s="56" t="s">
        <v>33</v>
      </c>
      <c r="G79" s="56" t="s">
        <v>34</v>
      </c>
      <c r="H79" s="39">
        <v>40626</v>
      </c>
      <c r="I79" s="40">
        <v>26612.19</v>
      </c>
      <c r="J79" s="23" t="s">
        <v>35</v>
      </c>
      <c r="K79" s="40">
        <v>6570.45</v>
      </c>
      <c r="L79" s="23" t="s">
        <v>35</v>
      </c>
      <c r="M79" s="27">
        <v>16887891.559999999</v>
      </c>
      <c r="N79" s="54"/>
      <c r="O79" s="54"/>
      <c r="P79" s="27">
        <v>16887891.559999999</v>
      </c>
    </row>
    <row r="80" spans="1:16" s="55" customFormat="1" ht="15" customHeight="1" x14ac:dyDescent="0.25">
      <c r="A80" s="53"/>
      <c r="B80" s="28" t="s">
        <v>151</v>
      </c>
      <c r="C80" s="38" t="s">
        <v>106</v>
      </c>
      <c r="D80" s="57" t="s">
        <v>31</v>
      </c>
      <c r="E80" s="56" t="s">
        <v>67</v>
      </c>
      <c r="F80" s="56" t="s">
        <v>33</v>
      </c>
      <c r="G80" s="56" t="s">
        <v>34</v>
      </c>
      <c r="H80" s="39">
        <v>39048</v>
      </c>
      <c r="I80" s="40">
        <v>97820.14</v>
      </c>
      <c r="J80" s="23" t="s">
        <v>35</v>
      </c>
      <c r="K80" s="40">
        <v>3060</v>
      </c>
      <c r="L80" s="23" t="s">
        <v>35</v>
      </c>
      <c r="M80" s="27">
        <v>10836616.91</v>
      </c>
      <c r="N80" s="54"/>
      <c r="O80" s="54"/>
      <c r="P80" s="27">
        <v>10836616.91</v>
      </c>
    </row>
    <row r="81" spans="1:16" s="55" customFormat="1" ht="15" customHeight="1" x14ac:dyDescent="0.25">
      <c r="A81" s="53"/>
      <c r="B81" s="28" t="s">
        <v>152</v>
      </c>
      <c r="C81" s="38" t="s">
        <v>107</v>
      </c>
      <c r="D81" s="57" t="s">
        <v>112</v>
      </c>
      <c r="E81" s="56" t="s">
        <v>67</v>
      </c>
      <c r="F81" s="56" t="s">
        <v>33</v>
      </c>
      <c r="G81" s="56" t="s">
        <v>34</v>
      </c>
      <c r="H81" s="39">
        <v>39682</v>
      </c>
      <c r="I81" s="40">
        <v>8337.81</v>
      </c>
      <c r="J81" s="23" t="s">
        <v>35</v>
      </c>
      <c r="K81" s="40">
        <v>2599.65</v>
      </c>
      <c r="L81" s="23" t="s">
        <v>35</v>
      </c>
      <c r="M81" s="27">
        <v>7217854.8700000001</v>
      </c>
      <c r="N81" s="54"/>
      <c r="O81" s="54"/>
      <c r="P81" s="27">
        <v>7217854.8700000001</v>
      </c>
    </row>
    <row r="82" spans="1:16" s="55" customFormat="1" ht="15" customHeight="1" x14ac:dyDescent="0.25">
      <c r="A82" s="53"/>
      <c r="B82" s="28" t="s">
        <v>153</v>
      </c>
      <c r="C82" s="38" t="s">
        <v>108</v>
      </c>
      <c r="D82" s="57" t="s">
        <v>31</v>
      </c>
      <c r="E82" s="56" t="s">
        <v>67</v>
      </c>
      <c r="F82" s="56" t="s">
        <v>33</v>
      </c>
      <c r="G82" s="56" t="s">
        <v>34</v>
      </c>
      <c r="H82" s="39">
        <v>39933</v>
      </c>
      <c r="I82" s="40">
        <v>8998.5</v>
      </c>
      <c r="J82" s="23" t="s">
        <v>35</v>
      </c>
      <c r="K82" s="40">
        <v>2176.9</v>
      </c>
      <c r="L82" s="23" t="s">
        <v>35</v>
      </c>
      <c r="M82" s="27">
        <v>146940.73000000001</v>
      </c>
      <c r="N82" s="54"/>
      <c r="O82" s="54"/>
      <c r="P82" s="27">
        <v>146940.73000000001</v>
      </c>
    </row>
    <row r="83" spans="1:16" s="55" customFormat="1" ht="15" customHeight="1" x14ac:dyDescent="0.25">
      <c r="A83" s="53"/>
      <c r="B83" s="28" t="s">
        <v>154</v>
      </c>
      <c r="C83" s="38" t="s">
        <v>109</v>
      </c>
      <c r="D83" s="57" t="s">
        <v>31</v>
      </c>
      <c r="E83" s="56" t="s">
        <v>67</v>
      </c>
      <c r="F83" s="56" t="s">
        <v>33</v>
      </c>
      <c r="G83" s="56" t="s">
        <v>34</v>
      </c>
      <c r="H83" s="39">
        <v>39048</v>
      </c>
      <c r="I83" s="40">
        <v>34073.129999999997</v>
      </c>
      <c r="J83" s="23" t="s">
        <v>35</v>
      </c>
      <c r="K83" s="40">
        <v>10314.6</v>
      </c>
      <c r="L83" s="23" t="s">
        <v>35</v>
      </c>
      <c r="M83" s="27">
        <v>33740914.25</v>
      </c>
      <c r="N83" s="54"/>
      <c r="O83" s="54"/>
      <c r="P83" s="27">
        <v>33740914.25</v>
      </c>
    </row>
    <row r="84" spans="1:16" s="55" customFormat="1" ht="15" customHeight="1" x14ac:dyDescent="0.25">
      <c r="A84" s="53"/>
      <c r="B84" s="28" t="s">
        <v>155</v>
      </c>
      <c r="C84" s="38" t="s">
        <v>110</v>
      </c>
      <c r="D84" s="56" t="s">
        <v>31</v>
      </c>
      <c r="E84" s="56" t="s">
        <v>67</v>
      </c>
      <c r="F84" s="56" t="s">
        <v>33</v>
      </c>
      <c r="G84" s="56" t="s">
        <v>34</v>
      </c>
      <c r="H84" s="39">
        <v>39657</v>
      </c>
      <c r="I84" s="40">
        <v>6738.83</v>
      </c>
      <c r="J84" s="23" t="s">
        <v>35</v>
      </c>
      <c r="K84" s="40">
        <v>3040.75</v>
      </c>
      <c r="L84" s="23" t="s">
        <v>35</v>
      </c>
      <c r="M84" s="27">
        <v>8758137.5899999999</v>
      </c>
      <c r="N84" s="54"/>
      <c r="O84" s="54"/>
      <c r="P84" s="27">
        <v>8758137.5899999999</v>
      </c>
    </row>
    <row r="85" spans="1:16" s="55" customFormat="1" ht="15" customHeight="1" x14ac:dyDescent="0.25">
      <c r="A85" s="53"/>
      <c r="B85" s="28" t="s">
        <v>156</v>
      </c>
      <c r="C85" s="38" t="s">
        <v>111</v>
      </c>
      <c r="D85" s="56" t="s">
        <v>31</v>
      </c>
      <c r="E85" s="56" t="s">
        <v>67</v>
      </c>
      <c r="F85" s="56" t="s">
        <v>33</v>
      </c>
      <c r="G85" s="56" t="s">
        <v>34</v>
      </c>
      <c r="H85" s="39">
        <v>40294</v>
      </c>
      <c r="I85" s="40">
        <v>12757.91</v>
      </c>
      <c r="J85" s="23" t="s">
        <v>35</v>
      </c>
      <c r="K85" s="40">
        <v>0</v>
      </c>
      <c r="L85" s="23" t="s">
        <v>35</v>
      </c>
      <c r="M85" s="27">
        <v>3825157.51</v>
      </c>
      <c r="N85" s="54"/>
      <c r="O85" s="54"/>
      <c r="P85" s="27">
        <v>3825157.51</v>
      </c>
    </row>
    <row r="87" spans="1:16" s="4" customFormat="1" ht="15" customHeight="1" x14ac:dyDescent="0.25">
      <c r="A87" s="85" t="s">
        <v>21</v>
      </c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20">
        <f>SUM(P41:P86)</f>
        <v>506374549.75</v>
      </c>
    </row>
    <row r="89" spans="1:16" ht="15" customHeight="1" x14ac:dyDescent="0.25">
      <c r="A89" s="86" t="s">
        <v>5</v>
      </c>
      <c r="B89" s="87"/>
      <c r="C89" s="87"/>
      <c r="D89" s="87"/>
      <c r="E89" s="87"/>
    </row>
    <row r="90" spans="1:16" s="4" customFormat="1" ht="40.5" customHeight="1" x14ac:dyDescent="0.25">
      <c r="A90" s="1" t="s">
        <v>6</v>
      </c>
      <c r="B90" s="2" t="s">
        <v>7</v>
      </c>
      <c r="C90" s="1" t="s">
        <v>8</v>
      </c>
      <c r="D90" s="1" t="s">
        <v>9</v>
      </c>
      <c r="E90" s="1" t="s">
        <v>10</v>
      </c>
      <c r="F90" s="1" t="s">
        <v>11</v>
      </c>
      <c r="G90" s="1" t="s">
        <v>12</v>
      </c>
      <c r="H90" s="2" t="s">
        <v>13</v>
      </c>
      <c r="I90" s="1" t="s">
        <v>14</v>
      </c>
      <c r="J90" s="1" t="s">
        <v>15</v>
      </c>
      <c r="K90" s="1" t="s">
        <v>16</v>
      </c>
      <c r="L90" s="1" t="s">
        <v>15</v>
      </c>
      <c r="M90" s="3" t="s">
        <v>36</v>
      </c>
      <c r="N90" s="3" t="s">
        <v>17</v>
      </c>
      <c r="O90" s="3" t="s">
        <v>18</v>
      </c>
      <c r="P90" s="3" t="s">
        <v>37</v>
      </c>
    </row>
    <row r="91" spans="1:16" s="55" customFormat="1" ht="15" customHeight="1" x14ac:dyDescent="0.25">
      <c r="A91" s="53"/>
      <c r="B91" s="46" t="s">
        <v>160</v>
      </c>
      <c r="C91" s="47" t="s">
        <v>157</v>
      </c>
      <c r="D91" s="57" t="s">
        <v>31</v>
      </c>
      <c r="E91" s="56" t="s">
        <v>67</v>
      </c>
      <c r="F91" s="56" t="s">
        <v>159</v>
      </c>
      <c r="G91" s="56" t="s">
        <v>34</v>
      </c>
      <c r="H91" s="56" t="s">
        <v>26</v>
      </c>
      <c r="I91" s="49">
        <v>0</v>
      </c>
      <c r="J91" s="23" t="s">
        <v>35</v>
      </c>
      <c r="K91" s="49">
        <v>0</v>
      </c>
      <c r="L91" s="23" t="s">
        <v>35</v>
      </c>
      <c r="M91" s="31">
        <v>625722.72</v>
      </c>
      <c r="N91" s="54"/>
      <c r="O91" s="54"/>
      <c r="P91" s="31">
        <v>625722.72</v>
      </c>
    </row>
    <row r="92" spans="1:16" s="55" customFormat="1" ht="15" customHeight="1" x14ac:dyDescent="0.25">
      <c r="A92" s="53"/>
      <c r="B92" s="46" t="s">
        <v>161</v>
      </c>
      <c r="C92" s="47" t="s">
        <v>157</v>
      </c>
      <c r="D92" s="57" t="s">
        <v>31</v>
      </c>
      <c r="E92" s="56" t="s">
        <v>67</v>
      </c>
      <c r="F92" s="56" t="s">
        <v>159</v>
      </c>
      <c r="G92" s="56" t="s">
        <v>34</v>
      </c>
      <c r="H92" s="56" t="s">
        <v>26</v>
      </c>
      <c r="I92" s="49">
        <v>0</v>
      </c>
      <c r="J92" s="23" t="s">
        <v>35</v>
      </c>
      <c r="K92" s="49">
        <v>0</v>
      </c>
      <c r="L92" s="23" t="s">
        <v>35</v>
      </c>
      <c r="M92" s="31">
        <v>2221672.67</v>
      </c>
      <c r="N92" s="54"/>
      <c r="O92" s="54"/>
      <c r="P92" s="31">
        <v>2221672.67</v>
      </c>
    </row>
    <row r="93" spans="1:16" s="55" customFormat="1" ht="15" customHeight="1" x14ac:dyDescent="0.25">
      <c r="A93" s="53"/>
      <c r="B93" s="41" t="s">
        <v>162</v>
      </c>
      <c r="C93" s="47" t="s">
        <v>158</v>
      </c>
      <c r="D93" s="57" t="s">
        <v>31</v>
      </c>
      <c r="E93" s="56" t="s">
        <v>67</v>
      </c>
      <c r="F93" s="56" t="s">
        <v>159</v>
      </c>
      <c r="G93" s="56" t="s">
        <v>34</v>
      </c>
      <c r="H93" s="56" t="s">
        <v>26</v>
      </c>
      <c r="I93" s="40">
        <v>0</v>
      </c>
      <c r="J93" s="23" t="s">
        <v>35</v>
      </c>
      <c r="K93" s="40">
        <v>0</v>
      </c>
      <c r="L93" s="23" t="s">
        <v>35</v>
      </c>
      <c r="M93" s="54">
        <v>0</v>
      </c>
      <c r="N93" s="50">
        <f>40417.86+40417.86+740760.56+65954.69+65954.69+1283620.46+1154260.89</f>
        <v>3391387.01</v>
      </c>
      <c r="O93" s="54">
        <f>3297.73+62656.96+40417.86</f>
        <v>106372.55</v>
      </c>
      <c r="P93" s="50">
        <v>3285014.46</v>
      </c>
    </row>
    <row r="94" spans="1:16" s="55" customFormat="1" ht="15" customHeight="1" x14ac:dyDescent="0.25">
      <c r="A94" s="53"/>
      <c r="B94" s="41" t="s">
        <v>163</v>
      </c>
      <c r="C94" s="32" t="s">
        <v>158</v>
      </c>
      <c r="D94" s="34" t="s">
        <v>26</v>
      </c>
      <c r="E94" s="34" t="s">
        <v>26</v>
      </c>
      <c r="F94" s="34" t="s">
        <v>26</v>
      </c>
      <c r="G94" s="34" t="s">
        <v>26</v>
      </c>
      <c r="H94" s="34" t="s">
        <v>26</v>
      </c>
      <c r="I94" s="34" t="s">
        <v>26</v>
      </c>
      <c r="J94" s="34" t="s">
        <v>26</v>
      </c>
      <c r="K94" s="34" t="s">
        <v>26</v>
      </c>
      <c r="L94" s="34" t="s">
        <v>26</v>
      </c>
      <c r="M94" s="50">
        <f>173280+196.67</f>
        <v>173476.67</v>
      </c>
      <c r="N94" s="37">
        <v>980980.89</v>
      </c>
      <c r="O94" s="37">
        <f>1154260.89+196.67</f>
        <v>1154457.5599999998</v>
      </c>
      <c r="P94" s="50">
        <v>0</v>
      </c>
    </row>
    <row r="96" spans="1:16" s="4" customFormat="1" ht="15" customHeight="1" x14ac:dyDescent="0.25">
      <c r="A96" s="85" t="s">
        <v>21</v>
      </c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20">
        <f>SUM(P90:P95)</f>
        <v>6132409.8499999996</v>
      </c>
    </row>
    <row r="98" spans="1:16" ht="15" customHeight="1" x14ac:dyDescent="0.25">
      <c r="A98" s="86" t="s">
        <v>164</v>
      </c>
      <c r="B98" s="87"/>
      <c r="C98" s="87"/>
      <c r="D98" s="87"/>
      <c r="E98" s="87"/>
    </row>
    <row r="99" spans="1:16" s="4" customFormat="1" ht="40.5" customHeight="1" x14ac:dyDescent="0.25">
      <c r="A99" s="1" t="s">
        <v>6</v>
      </c>
      <c r="B99" s="2" t="s">
        <v>7</v>
      </c>
      <c r="C99" s="1" t="s">
        <v>8</v>
      </c>
      <c r="D99" s="1" t="s">
        <v>9</v>
      </c>
      <c r="E99" s="1" t="s">
        <v>10</v>
      </c>
      <c r="F99" s="1" t="s">
        <v>11</v>
      </c>
      <c r="G99" s="1" t="s">
        <v>12</v>
      </c>
      <c r="H99" s="2" t="s">
        <v>13</v>
      </c>
      <c r="I99" s="1" t="s">
        <v>14</v>
      </c>
      <c r="J99" s="1" t="s">
        <v>15</v>
      </c>
      <c r="K99" s="1" t="s">
        <v>16</v>
      </c>
      <c r="L99" s="1" t="s">
        <v>15</v>
      </c>
      <c r="M99" s="3" t="s">
        <v>36</v>
      </c>
      <c r="N99" s="3" t="s">
        <v>17</v>
      </c>
      <c r="O99" s="3" t="s">
        <v>18</v>
      </c>
      <c r="P99" s="3" t="s">
        <v>37</v>
      </c>
    </row>
    <row r="100" spans="1:16" s="55" customFormat="1" ht="15" customHeight="1" x14ac:dyDescent="0.25">
      <c r="A100" s="53"/>
      <c r="B100" s="41" t="s">
        <v>162</v>
      </c>
      <c r="C100" s="47" t="s">
        <v>158</v>
      </c>
      <c r="D100" s="57" t="s">
        <v>31</v>
      </c>
      <c r="E100" s="56" t="s">
        <v>67</v>
      </c>
      <c r="F100" s="56" t="s">
        <v>159</v>
      </c>
      <c r="G100" s="56" t="s">
        <v>34</v>
      </c>
      <c r="H100" s="34" t="s">
        <v>26</v>
      </c>
      <c r="I100" s="34" t="s">
        <v>26</v>
      </c>
      <c r="J100" s="34" t="s">
        <v>26</v>
      </c>
      <c r="K100" s="34" t="s">
        <v>26</v>
      </c>
      <c r="L100" s="34" t="s">
        <v>26</v>
      </c>
      <c r="M100" s="54">
        <v>0</v>
      </c>
      <c r="N100" s="50">
        <v>372333.81</v>
      </c>
      <c r="O100" s="54"/>
      <c r="P100" s="50">
        <v>372333.81</v>
      </c>
    </row>
    <row r="101" spans="1:16" s="55" customFormat="1" ht="15" customHeight="1" x14ac:dyDescent="0.25">
      <c r="A101" s="53"/>
      <c r="B101" s="41" t="s">
        <v>163</v>
      </c>
      <c r="C101" s="53" t="s">
        <v>165</v>
      </c>
      <c r="D101" s="34" t="s">
        <v>26</v>
      </c>
      <c r="E101" s="34" t="s">
        <v>26</v>
      </c>
      <c r="F101" s="34" t="s">
        <v>26</v>
      </c>
      <c r="G101" s="34" t="s">
        <v>26</v>
      </c>
      <c r="H101" s="34" t="s">
        <v>26</v>
      </c>
      <c r="I101" s="34" t="s">
        <v>26</v>
      </c>
      <c r="J101" s="34" t="s">
        <v>26</v>
      </c>
      <c r="K101" s="34" t="s">
        <v>26</v>
      </c>
      <c r="L101" s="34" t="s">
        <v>26</v>
      </c>
      <c r="M101" s="54">
        <v>0</v>
      </c>
      <c r="N101" s="50">
        <v>372333.81</v>
      </c>
      <c r="O101" s="50">
        <v>372333.81</v>
      </c>
      <c r="P101" s="54">
        <v>0</v>
      </c>
    </row>
    <row r="103" spans="1:16" s="4" customFormat="1" ht="15" customHeight="1" x14ac:dyDescent="0.25">
      <c r="A103" s="85" t="s">
        <v>21</v>
      </c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20">
        <f>SUM(P97:P102)</f>
        <v>372333.81</v>
      </c>
    </row>
    <row r="105" spans="1:16" ht="23.25" customHeight="1" x14ac:dyDescent="0.25">
      <c r="A105" s="85" t="s">
        <v>167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90">
        <f>P11+P31+P37+P87+P96+P103</f>
        <v>541325150.3599999</v>
      </c>
    </row>
    <row r="107" spans="1:16" s="4" customFormat="1" ht="15" customHeight="1" x14ac:dyDescent="0.25">
      <c r="A107" s="84" t="s">
        <v>166</v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</row>
    <row r="108" spans="1:16" s="4" customFormat="1" ht="15" customHeight="1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</row>
    <row r="109" spans="1:16" s="4" customFormat="1" ht="15" customHeight="1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</row>
    <row r="110" spans="1:16" s="4" customFormat="1" ht="15" customHeight="1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s="4" customFormat="1" ht="15" customHeight="1" x14ac:dyDescent="0.2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9"/>
      <c r="N111" s="60"/>
      <c r="O111" s="60"/>
      <c r="P111" s="60"/>
    </row>
    <row r="112" spans="1:16" s="4" customFormat="1" ht="1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6"/>
      <c r="O112" s="60"/>
      <c r="P112" s="60"/>
    </row>
    <row r="113" spans="1:16" s="4" customFormat="1" ht="15" customHeight="1" x14ac:dyDescent="0.2">
      <c r="A113" s="7"/>
      <c r="B113" s="7"/>
      <c r="C113" s="7"/>
      <c r="D113" s="8"/>
      <c r="E113" s="8"/>
      <c r="F113" s="9"/>
      <c r="G113" s="10"/>
      <c r="H113" s="10"/>
      <c r="I113" s="11"/>
      <c r="J113" s="11"/>
      <c r="K113" s="81"/>
      <c r="L113" s="81"/>
      <c r="M113" s="81"/>
      <c r="N113" s="81"/>
      <c r="O113" s="60"/>
      <c r="P113" s="60"/>
    </row>
    <row r="114" spans="1:16" s="4" customFormat="1" ht="15" customHeight="1" x14ac:dyDescent="0.25">
      <c r="A114" s="9" t="s">
        <v>19</v>
      </c>
      <c r="B114" s="12"/>
      <c r="C114" s="13"/>
      <c r="D114" s="6"/>
      <c r="E114" s="6"/>
      <c r="F114" s="6"/>
      <c r="G114" s="14"/>
      <c r="H114" s="14"/>
      <c r="I114" s="15" t="s">
        <v>20</v>
      </c>
      <c r="J114" s="16"/>
      <c r="K114" s="17"/>
      <c r="L114" s="17"/>
      <c r="M114" s="18"/>
      <c r="N114" s="19"/>
      <c r="O114" s="60"/>
      <c r="P114" s="60"/>
    </row>
    <row r="115" spans="1:16" s="4" customFormat="1" ht="15" customHeight="1" x14ac:dyDescent="0.25">
      <c r="A115" s="61"/>
      <c r="B115" s="61"/>
      <c r="C115" s="61"/>
      <c r="D115" s="6"/>
      <c r="E115" s="6"/>
      <c r="F115" s="6"/>
      <c r="G115" s="62"/>
      <c r="H115" s="62"/>
      <c r="I115" s="63" t="s">
        <v>168</v>
      </c>
      <c r="J115" s="63"/>
      <c r="K115" s="64"/>
      <c r="L115" s="65"/>
      <c r="M115" s="65"/>
      <c r="N115" s="6"/>
      <c r="O115" s="60"/>
      <c r="P115" s="60"/>
    </row>
    <row r="116" spans="1:16" ht="15" customHeight="1" x14ac:dyDescent="0.25">
      <c r="A116" s="35"/>
      <c r="B116" s="35"/>
      <c r="C116" s="66"/>
      <c r="D116" s="6"/>
      <c r="E116" s="6"/>
      <c r="F116" s="6"/>
      <c r="G116" s="67"/>
      <c r="H116" s="67"/>
      <c r="I116" s="68"/>
      <c r="J116" s="67"/>
      <c r="K116" s="67"/>
      <c r="L116" s="35"/>
      <c r="M116" s="35"/>
      <c r="N116" s="6"/>
    </row>
    <row r="117" spans="1:16" ht="15" customHeight="1" x14ac:dyDescent="0.25">
      <c r="A117" s="35"/>
      <c r="B117" s="35"/>
      <c r="C117" s="66"/>
      <c r="D117" s="6"/>
      <c r="E117" s="6"/>
      <c r="F117" s="6"/>
      <c r="G117" s="67"/>
      <c r="H117" s="67"/>
      <c r="I117" s="67"/>
      <c r="J117" s="67"/>
      <c r="K117" s="67"/>
      <c r="L117" s="35"/>
      <c r="M117" s="35"/>
      <c r="N117" s="6"/>
    </row>
    <row r="118" spans="1:16" ht="15" customHeight="1" x14ac:dyDescent="0.25">
      <c r="A118"/>
      <c r="B118"/>
      <c r="C118" s="69"/>
      <c r="D118" s="6"/>
      <c r="E118" s="6"/>
      <c r="F118" s="6"/>
      <c r="G118"/>
      <c r="H118"/>
      <c r="I118"/>
      <c r="J118" s="70"/>
      <c r="K118" s="67"/>
      <c r="L118" s="35"/>
      <c r="M118" s="35"/>
      <c r="N118" s="6"/>
    </row>
    <row r="119" spans="1:16" ht="15" customHeight="1" x14ac:dyDescent="0.2">
      <c r="A119" s="82"/>
      <c r="B119" s="82"/>
      <c r="C119" s="82"/>
      <c r="D119" s="71"/>
      <c r="E119" s="71"/>
      <c r="F119" s="71"/>
      <c r="G119" s="72"/>
      <c r="H119" s="72"/>
      <c r="I119" s="83" t="s">
        <v>169</v>
      </c>
      <c r="J119" s="83"/>
      <c r="K119" s="83"/>
      <c r="L119" s="83"/>
      <c r="M119" s="83"/>
      <c r="N119" s="83"/>
    </row>
    <row r="120" spans="1:16" ht="15" customHeight="1" x14ac:dyDescent="0.25">
      <c r="A120" s="73" t="s">
        <v>170</v>
      </c>
      <c r="B120" s="73"/>
      <c r="C120" s="74"/>
      <c r="D120" s="6"/>
      <c r="E120" s="6"/>
      <c r="F120" s="6"/>
      <c r="G120" s="75"/>
      <c r="H120" s="76"/>
      <c r="I120" s="73" t="s">
        <v>171</v>
      </c>
      <c r="J120" s="73"/>
      <c r="K120" s="77"/>
      <c r="L120" s="78"/>
      <c r="M120" s="78"/>
      <c r="N120" s="19"/>
    </row>
    <row r="121" spans="1:16" ht="15" customHeight="1" x14ac:dyDescent="0.25">
      <c r="A121" s="79" t="s">
        <v>172</v>
      </c>
      <c r="B121" s="79"/>
      <c r="C121" s="69"/>
      <c r="D121" s="6"/>
      <c r="E121" s="6"/>
      <c r="F121" s="6"/>
      <c r="G121" s="76"/>
      <c r="H121" s="80"/>
      <c r="I121" s="79" t="s">
        <v>173</v>
      </c>
      <c r="J121" s="79"/>
      <c r="K121" s="67"/>
      <c r="L121" s="35"/>
      <c r="M121" s="67"/>
      <c r="N121" s="6"/>
    </row>
    <row r="122" spans="1:16" ht="15" customHeight="1" x14ac:dyDescent="0.25">
      <c r="A122" s="35"/>
      <c r="B122" s="35"/>
      <c r="C122" s="69"/>
      <c r="D122"/>
      <c r="E122" s="70"/>
      <c r="F122"/>
      <c r="G122"/>
      <c r="H122" s="33"/>
      <c r="I122" s="67"/>
      <c r="J122" s="64"/>
      <c r="K122" s="67"/>
      <c r="L122" s="35"/>
      <c r="M122" s="35"/>
      <c r="N122" s="6"/>
    </row>
  </sheetData>
  <mergeCells count="18">
    <mergeCell ref="A2:F2"/>
    <mergeCell ref="A4:F4"/>
    <mergeCell ref="A13:F13"/>
    <mergeCell ref="A33:F33"/>
    <mergeCell ref="A39:F39"/>
    <mergeCell ref="K113:N113"/>
    <mergeCell ref="A119:C119"/>
    <mergeCell ref="I119:N119"/>
    <mergeCell ref="A107:P110"/>
    <mergeCell ref="A11:O11"/>
    <mergeCell ref="A31:O31"/>
    <mergeCell ref="A37:O37"/>
    <mergeCell ref="A87:O87"/>
    <mergeCell ref="A96:O96"/>
    <mergeCell ref="A98:E98"/>
    <mergeCell ref="A103:O103"/>
    <mergeCell ref="A105:O105"/>
    <mergeCell ref="A89:E89"/>
  </mergeCells>
  <dataValidations count="5">
    <dataValidation type="list" allowBlank="1" showInputMessage="1" showErrorMessage="1" sqref="G6:G9 G15:G29 G35 G41:G85 G100 G91:G93">
      <formula1>Proprietarios</formula1>
    </dataValidation>
    <dataValidation type="list" allowBlank="1" showInputMessage="1" showErrorMessage="1" sqref="E6:E9 E15:E29 E35 E41:E85 E100 E91:E93">
      <formula1>FinalidadeImovel</formula1>
    </dataValidation>
    <dataValidation type="list" allowBlank="1" showInputMessage="1" showErrorMessage="1" sqref="D6:D9 D35 D41:D85 D100 D91:D93">
      <formula1>TipoImovel</formula1>
    </dataValidation>
    <dataValidation type="list" allowBlank="1" showInputMessage="1" showErrorMessage="1" sqref="J6:J9 L6:L9 J15:J29 L15:L29 J35 L35 J41:J85 L41:L85 J91:J93 L91:L93">
      <formula1>UnidadeMedida</formula1>
    </dataValidation>
    <dataValidation type="list" allowBlank="1" showInputMessage="1" showErrorMessage="1" sqref="F41:F85 F100 F91:F93">
      <formula1>EstadoConservacao</formula1>
    </dataValidation>
  </dataValidations>
  <pageMargins left="0.51181102362204722" right="0.15748031496062992" top="0.78740157480314965" bottom="0.23622047244094491" header="0.31496062992125984" footer="0.15748031496062992"/>
  <pageSetup paperSize="9" scale="55" orientation="landscape" verticalDpi="0" r:id="rId1"/>
  <rowBreaks count="2" manualBreakCount="2">
    <brk id="31" max="16383" man="1"/>
    <brk id="87" max="16383" man="1"/>
  </rowBreaks>
  <ignoredErrors>
    <ignoredError sqref="M94 N93" unlockedFormula="1"/>
  </ignoredError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uph0NqUR6pUvWGf+glBdFqJYSMoyKEzKQPl5asp8wEk=</DigestValue>
    </Reference>
    <Reference Type="http://www.w3.org/2000/09/xmldsig#Object" URI="#idOfficeObject">
      <DigestMethod Algorithm="http://www.w3.org/2001/04/xmlenc#sha256"/>
      <DigestValue>/63a72dfmw2pVHdYgidArkBBsNlLz7cbHhyvekMY8rU=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j1IK2wv0rYwLRZUvqlSzgnqBhcvNl6YqHIxoS87t5d8=</DigestValue>
    </Reference>
  </SignedInfo>
  <SignatureValue>uI1hZ+vaVHh5VL95aM6LpOMxGYRy8qs36kfWuMQxKwU7873kCERrY1tM59vhkth2cO9AuAubaTnl
nVQ/xdMKiuug/dpa7x+04DUX48dgrGHWoNkmMiP3lw8zOQnmTGrJy8VVGBCh3wkilxXlKfcUrGdQ
girZDamMeF2tJNz4SJ/BmL56ASEf4XB8hFfdpJdG21vq47frO5jOPCGhIQywvktwyzqO13xWezPi
i5r3d8guFfz7NMNbHNyi3J2leZNwk7en6iLoE3GtCJByLlBRqXVzIrF+GOVpU7GLKjTmVSygoNct
Vf0slexvKPRmRK9pLwWqz7AN53UwwW5QkT9eTw==</SignatureValue>
  <KeyInfo>
    <X509Data>
      <X509Certificate>MIIHzDCCBbSgAwIBAgIQXLNB4RujtPVHP6IEYUZGCDANBgkqhkiG9w0BAQsFADB4MQswCQYDVQQGEwJCUjETMBEGA1UEChMKSUNQLUJyYXNpbDE2MDQGA1UECxMtU2VjcmV0YXJpYSBkYSBSZWNlaXRhIEZlZGVyYWwgZG8gQnJhc2lsIC0gUkZCMRwwGgYDVQQDExNBQyBDZXJ0aXNpZ24gUkZCIEc1MB4XDTE5MTIxMDIxMTc1OVoXDTIyMTIwOTIxMTc1OVowgc4xCzAJBgNVBAYTAkJSMRMwEQYDVQQKDApJQ1AtQnJhc2lsMTYwNAYDVQQLDC1TZWNyZXRhcmlhIGRhIFJlY2VpdGEgRmVkZXJhbCBkbyBCcmFzaWwgLSBSRkIxFTATBgNVBAsMDFJGQiBlLUNQRiBBMzEUMBIGA1UECwwLKEVNIEJSQU5DTykxFzAVBgNVBAsMDjIwODM4NzI1MDAwMTYwMSwwKgYDVQQDDCNNQVJDRUxMTyBQQUlWQSBERSBNRUxMTzowMDg2NTUyMjc5MDCCASIwDQYJKoZIhvcNAQEBBQADggEPADCCAQoCggEBAME47p6fmBKce9XBhEAKBDBYzRilpsVqmCy22itKOoQkYPvBiW0DFh8YWv23HVtd8GDecXQkkcrxWHj605ISulSR2cDKUazGbib5F5wr6LaVKRCoDYKjENqVsT1NOL0PLM4TUWMWErxG7jErLLQCm81dlhkY0zzc0ndSrgKFGaeFZfXq82II87uKtlb0n7FBijI3gw6D7zDrt94dvdTNxYk2SNhOgG6TXqUXE/XBUnjBhtfzzggUZAlBuoLEzV8YSE0SS+R/psgNusJxnH3CQjSfXTLBpvf8IklJ3knxT7slesUSqag4jL2WDz53demqyDfGjNbwpvYi1Ds8TJhmdD0CAwEAAaOCAvkwggL1MIGoBgNVHREEgaAwgZ2gPQYFYEwBAwGgNAQyMDQxMDE5NzQwMDg2NTUyMjc5MDAwMDAwMDAwMDAwMDAwMDAwMDk1NTY3NDU5SUZQUkqgFwYFYEwBAwagDgQMMDAwMDAwMDAwMDAwoB4GBWBMAQMFoBUEEzAwMDAwMDAwMDAwMDAwMDAwMDCBI21hcmNlbGxvLm1lbGxvQGRlZmVuc29yaWEuZXMuZGVmLmJyMAkGA1UdEwQCMAAwHwYDVR0jBBgwFoAUU31/nb7RYdAgutqf44mnE3NYzUIwfwYDVR0gBHgwdjB0BgZgTAECAwYwajBoBggrBgEFBQcCARZcaHR0cDovL2ljcC1icmFzaWwuY2VydGlzaWduLmNvbS5ici9yZXBvc2l0b3Jpby9kcGMvQUNfQ2VydGlzaWduX1JGQi9EUENfQUNfQ2VydGlzaWduX1JGQi5wZGYwgbwGA1UdHwSBtDCBsTBXoFWgU4ZRaHR0cDovL2ljcC1icmFzaWwuY2VydGlzaWduLmNvbS5ici9yZXBvc2l0b3Jpby9sY3IvQUNDZXJ0aXNpZ25SRkJHNS9MYXRlc3RDUkwuY3JsMFagVKBShlBodHRwOi8vaWNwLWJyYXNpbC5vdXRyYWxjci5jb20uYnIvcmVwb3NpdG9yaW8vbGNyL0FDQ2VydGlzaWduUkZCRzUvTGF0ZXN0Q1JMLmNybDAOBgNVHQ8BAf8EBAMCBeAwHQYDVR0lBBYwFAYIKwYBBQUHAwIGCCsGAQUFBwMEMIGsBggrBgEFBQcBAQSBnzCBnDBfBggrBgEFBQcwAoZTaHR0cDovL2ljcC1icmFzaWwuY2VydGlzaWduLmNvbS5ici9yZXBvc2l0b3Jpby9jZXJ0aWZpY2Fkb3MvQUNfQ2VydGlzaWduX1JGQl9HNS5wN2MwOQYIKwYBBQUHMAGGLWh0dHA6Ly9vY3NwLWFjLWNlcnRpc2lnbi1yZmIuY2VydGlzaWduLmNvbS5icjANBgkqhkiG9w0BAQsFAAOCAgEAUxoIgV6oLM+9d5tymE6QbmTJSAz1aEwjAhKDi49I+HqNFr6cxLYvATITRnluQKqFpzLZhNSHom6OXestoBtVJOxQW5SYTm8sV5XuE91hlujBREAmONqq4WzeczLkHXO8CgipwFcrPH5nXa45us7+ZYPG2f63bJHQqnKS2DYgR3xFWv5v98rHXkoyrhDGxKiU9IHZ3GHk4u3wrQwqZNBengH+eYq1E7PVRcGJKPH/0UMQZEFE8MXkP1hrVYQuFYBelL9F0rF6x8dEeGdwrcoWuuCCWYhALFKpo3QWl8gz231aFPA971LAHiEN+llx5lCFD2q+gBspMuOzDIv+US0vrdKqvt2GiHwhIiIXIy0HC5C06L+Q5awWnG/Y/rJjZLrETQvpQDSWbQFYERApMQ3ckIiSNGSdeAQfpdp4qCRHtqukkAyaA0XNuIEFqrOLyZFDKGuqvdlsL9GYWl5sRAcetFe+U+6FIftlXnnCdZq8bTnLuUXQhIVJMf1/cSbQOjpfuhHJlbKATskiPrd9s+ITtNMSdh+eo1DgoQYGIG2ndWAkzZ2wl/uzWOaL5QxwA4UFcdUT1sHVe0DYYmU/2sLBxuo4yfEZljzZfxRpvbNkUINuNMP2xKYJCKTxnzIoYY3IaAHvczEs0s+sTf/Zdta4xDiXwze49o85lhImJ6Bs2uc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kX7n9U+8NLW69opNRBSSW23Oa1OZMpzBEMqRADHGYmE=</DigestValue>
      </Reference>
      <Reference URI="/xl/calcChain.xml?ContentType=application/vnd.openxmlformats-officedocument.spreadsheetml.calcChain+xml">
        <DigestMethod Algorithm="http://www.w3.org/2001/04/xmlenc#sha256"/>
        <DigestValue>EyFWxlYvX3dlSwAM6l+s+69Rz7lGR0vska0LOXCFUkQ=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BGOqdIHhAeExQM8h3YtrS63qiYUTVT1IZe0bi+JYT7A=</DigestValue>
      </Reference>
      <Reference URI="/xl/externalLinks/_rels/externalLink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dALW+F6DKbeXFbTFjIeoW59U0m2fUfbDTRPa5Ci13j0=</DigestValue>
      </Reference>
      <Reference URI="/xl/externalLinks/_rels/externalLink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XSEZhGY56RgB9udd6+V1JM0EbX6HtLVbNXiV2y1xX4A=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Ue6zOGWEtaCasWlENOduufyA/cSOdXuLqgR5/q85JPc=</DigestValue>
      </Reference>
      <Reference URI="/xl/externalLinks/externalLink2.xml?ContentType=application/vnd.openxmlformats-officedocument.spreadsheetml.externalLink+xml">
        <DigestMethod Algorithm="http://www.w3.org/2001/04/xmlenc#sha256"/>
        <DigestValue>5Jg/e3rz09WUlP9kz5mYcWmmTA0vTBZFquQORRNiGmM=</DigestValue>
      </Reference>
      <Reference URI="/xl/externalLinks/externalLink3.xml?ContentType=application/vnd.openxmlformats-officedocument.spreadsheetml.externalLink+xml">
        <DigestMethod Algorithm="http://www.w3.org/2001/04/xmlenc#sha256"/>
        <DigestValue>Efus0cPu10s2gXy9dbqjLa60NJqmvFwRgf9ScE3UVt8=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Q7pjpecVQ1UXS/Fv3w28U5HAELCurGa4CsWEjYBzfdY=</DigestValue>
      </Reference>
      <Reference URI="/xl/sharedStrings.xml?ContentType=application/vnd.openxmlformats-officedocument.spreadsheetml.sharedStrings+xml">
        <DigestMethod Algorithm="http://www.w3.org/2001/04/xmlenc#sha256"/>
        <DigestValue>cdv6ldnDFzytJavOAApSXDr7KwDuhVqfde1b3C5HB0o=</DigestValue>
      </Reference>
      <Reference URI="/xl/styles.xml?ContentType=application/vnd.openxmlformats-officedocument.spreadsheetml.styles+xml">
        <DigestMethod Algorithm="http://www.w3.org/2001/04/xmlenc#sha256"/>
        <DigestValue>h/O7ylNqT05/n74T93mCKxzQlBLYDyqfAYVe2FvtfM0=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MLxEliM0Cep5ziBY5127JEKcnyHRAesFeZmmD3P1pEY=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gJJ3jOD1AMd+2EQtZJ8iPx+E5nRA7ycDyIxaKQvIoUM=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2022-03-31T19:55:45Z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16.0.14931/23</OfficeVersion>
          <ApplicationVersion>16.0.14931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2022-03-31T19:55:45Z</xd:SigningTime>
          <xd:SigningCertificate>
            <xd:Cert>
              <xd:CertDigest>
                <DigestMethod Algorithm="http://www.w3.org/2001/04/xmlenc#sha256"/>
                <DigestValue>//0q0gjqvsWWfdbmDh+O4DUl3eB0uJkmq8jwvizZGrU=</DigestValue>
              </xd:CertDigest>
              <xd:IssuerSerial>
                <X509IssuerName>CN=AC Certisign RFB G5, OU=Secretaria da Receita Federal do Brasil - RFB, O=ICP-Brasil, C=BR</X509IssuerName>
                <X509SerialNumber>123219732941404802245037439753390540296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KTCCBRGgAwIBAgIBAjANBgkqhkiG9w0BAQ0FADCBkDELMAkGA1UEBhMCQlIxEzARBgNVBAoMCklDUC1CcmFzaWwxNDAyBgNVBAsMK0F1dG9yaWRhZGUgQ2VydGlmaWNhZG9yYSBSYWl6IEJyYXNpbGVpcmEgdjUxNjA0BgNVBAMMLUFDIFNlY3JldGFyaWEgZGEgUmVjZWl0YSBGZWRlcmFsIGRvIEJyYXNpbCB2NDAeFw0xNjEyMDgxNzQ0MDNaFw0yOTAyMjAxNzQ0MDNaMHgxCzAJBgNVBAYTAkJSMRMwEQYDVQQKEwpJQ1AtQnJhc2lsMTYwNAYDVQQLEy1TZWNyZXRhcmlhIGRhIFJlY2VpdGEgRmVkZXJhbCBkbyBCcmFzaWwgLSBSRkIxHDAaBgNVBAMTE0FDIENlcnRpc2lnbiBSRkIgRzUwggIiMA0GCSqGSIb3DQEBAQUAA4ICDwAwggIKAoICAQDATrPVJ9yjfc4xLWQJim3AdosmgV2KNkym6zTxlcTwRtj9A8VqaKFgZOM4zTDmArihG+ODutP5HHq0LjcMCFKzlc2kQnNbw+da1muuRlXyZdMQ7IA7oMXXf2zTjqf3GKZHzrF4i8VN6KZNMsOUcWWn3jaTe9lkzMONPnI9RxH+T+j4m0OnnZthKnMilvOlpW8alYWdl6fntA9ZSbwsCfDCR0zqTlbXRqN6t73TKCPwK709KVDj/bdj/N0baQ2fQ1GC2Erod4kMuQcspBr48Xat4aHEls5GqEstwSO+uFSGtC3t/AHVOViy/eAiYpEL4r+N9NYjpvsq1g463Okl1uM5h7QraJtgSX03JrkTQULQ4U+Xbg8FxiIXZzGLoGYXyJgDvq+4qOBrKWMYdJ4CewIt6N09Jzh5bSPclHaPtF7DeNfGPTlDii16dHfbm0+3O2yeOz228Db3M16eUdCqUvX8eRAnPd92Jfi4z0XVrqj1IwDwgWvB6tGZZGvBrObSoXE6KeHPWiuMEIrEtaYJnSNHxzfL1C4v5kSjQLApMFvdIAsTJaQpyqlYU8ipSuZgWhm/X1B7wL+Dc1MjjhDHkI8GD2IS3xk3KNMgZLRIjNvngLu5kO6Q8VWtm7tNexxhT33JWuJtZv5LvGzN4K4EkxdiIPG9M2Z5lIdgB7jixgmGdwIDAQABo4IBozCCAZ8wgfUGA1UdIASB7TCB6jBMBgZgTAECAQwwQjBABggrBgEFBQcCARY0aHR0cDovL3d3dy5yZWNlaXRhLmZhemVuZGEuZ292LmJyL2FjcmZiL2RwY2FjcmZiLnBkZjBMBgZgTAECAwYwQjBABggrBgEFBQcCARY0aHR0cDovL3d3dy5yZWNlaXRhLmZhemVuZGEuZ292LmJyL2FjcmZiL2RwY2FjcmZiLnBkZjBMBgZgTAECBAQwQjBABggrBgEFBQcCARY0aHR0cDovL3d3dy5yZWNlaXRhLmZhemVuZGEuZ292LmJyL2FjcmZiL2RwY2FjcmZiLnBkZjBEBgNVHR8EPTA7MDmgN6A1hjNodHRwOi8vd3d3LnJlY2VpdGEuZmF6ZW5kYS5nb3YuYnIvYWNyZmIvYWNyZmJ2NC5jcmwwHwYDVR0jBBgwFoAUGpjmQ8oc3ZKemWNFWirpH4cgzTUwHQYDVR0OBBYEFFN9f52+0WHQILran+OJpxNzWM1CMA8GA1UdEwEB/wQFMAMBAf8wDgYDVR0PAQH/BAQDAgEGMA0GCSqGSIb3DQEBDQUAA4ICAQBuKk1MSE/XBDOLbVAxcA8+Nu03zD/OlaYfsmgPH1MD4lm7qITiC7akTRV4QklX1KIEJ+4AqI4UPxOkXIBEwC9yo88HpHzjN8DuCIK8PJdaj+SQs1NELhns2SlQkdBF2iUDjgDWhOP5OqWasRCGxcfS7QhL1HIIHjSqbqndDIw1Mu4doTL8Kmha8/hU7qluHFOQB1CKo8J1F0BH7ir9qmzMXNnk1bG3cPG7ipdBurmk5dFu8cQE1NRav1wAtSgKzCUADTrTNwPuof24jmPJOvL/xNruAwDlzP8EW1pZjPFG3Ba24magCg4uZL8He0+KnU4jsgV3APUWEjK29wsqsujmzZJ9woTWO8whnVBA/B1qMo/P4IrdNSNUmAbQQNbk4mbkszsZ7jcNPB3rgM6RBTykSByL6gS+R9FQtfUZeyTTbw88a8qu6ThOEsUqYX2hRxywwEBxK/K8iHId1y0tyP8NlX1tf2DKDECMaQlfJlfKckeDrFJ5VEm+JWBBZm6fd9vwwgkcRxlT8Wc9m9zAMz+E78VPEh7aLJy13hiKjzYyNZG9aOfQbJvEGXDF/j9lC9E98pDnwnthJ8cyoTlPqV7tdF8CQNJiJmYv4rFKhNtuJxEZFrkg9riL8X8ANyyU6+GqbZGAmDutQ9u9XcSGJY4kPtRm1GbwW0paVfi2I6uBxQ=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Pimentel</dc:creator>
  <cp:lastModifiedBy>Bruno Pimentel</cp:lastModifiedBy>
  <cp:lastPrinted>2022-02-01T14:29:51Z</cp:lastPrinted>
  <dcterms:created xsi:type="dcterms:W3CDTF">2022-01-19T13:27:54Z</dcterms:created>
  <dcterms:modified xsi:type="dcterms:W3CDTF">2022-02-01T14:30:00Z</dcterms:modified>
</cp:coreProperties>
</file>